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WebMaster\Google Drive\Cesar\GobCesar\Web\2016 - 2019\Avisos\Meci\plan de accion\"/>
    </mc:Choice>
  </mc:AlternateContent>
  <bookViews>
    <workbookView xWindow="0" yWindow="0" windowWidth="24000" windowHeight="9735"/>
  </bookViews>
  <sheets>
    <sheet name="Consolidado" sheetId="2" r:id="rId1"/>
  </sheets>
  <definedNames>
    <definedName name="_xlnm._FilterDatabase" localSheetId="0" hidden="1">Consolidado!$A$9:$AF$332</definedName>
  </definedNames>
  <calcPr calcId="162913"/>
</workbook>
</file>

<file path=xl/calcChain.xml><?xml version="1.0" encoding="utf-8"?>
<calcChain xmlns="http://schemas.openxmlformats.org/spreadsheetml/2006/main">
  <c r="S225" i="2" l="1"/>
  <c r="S49" i="2"/>
  <c r="S50" i="2"/>
  <c r="W50" i="2"/>
  <c r="S51" i="2"/>
  <c r="X51" i="2"/>
  <c r="S52" i="2"/>
  <c r="N53" i="2"/>
  <c r="S53" i="2"/>
  <c r="X53" i="2"/>
  <c r="S54" i="2"/>
  <c r="S55" i="2"/>
  <c r="S56" i="2"/>
  <c r="X56" i="2"/>
  <c r="S57" i="2"/>
  <c r="X57" i="2"/>
  <c r="S58" i="2"/>
  <c r="S59" i="2"/>
  <c r="S60" i="2"/>
  <c r="S61" i="2"/>
  <c r="S62" i="2"/>
  <c r="N63" i="2"/>
  <c r="S63" i="2"/>
  <c r="S64" i="2"/>
  <c r="S65" i="2"/>
  <c r="S66" i="2"/>
  <c r="S67" i="2"/>
  <c r="S68" i="2"/>
  <c r="S69" i="2"/>
  <c r="S70" i="2"/>
  <c r="X70" i="2"/>
  <c r="S71" i="2"/>
  <c r="S72" i="2"/>
  <c r="S73" i="2"/>
  <c r="R74" i="2"/>
  <c r="S74" i="2"/>
  <c r="S75" i="2"/>
  <c r="V75" i="2"/>
  <c r="AF75" i="2"/>
  <c r="S76" i="2"/>
  <c r="AF76" i="2"/>
  <c r="S77" i="2"/>
  <c r="V77" i="2"/>
  <c r="AF77" i="2"/>
  <c r="AF78" i="2"/>
  <c r="S79" i="2"/>
  <c r="AF79" i="2"/>
  <c r="S80" i="2"/>
  <c r="AF80" i="2"/>
  <c r="S81" i="2"/>
  <c r="AF81" i="2"/>
  <c r="S82" i="2"/>
  <c r="AF82" i="2"/>
  <c r="S83" i="2"/>
  <c r="AF83" i="2"/>
  <c r="S84" i="2"/>
  <c r="AF84" i="2"/>
  <c r="S85" i="2"/>
  <c r="AF85" i="2"/>
  <c r="S86" i="2"/>
  <c r="AF86" i="2"/>
  <c r="S87" i="2"/>
  <c r="AF87" i="2"/>
  <c r="S88" i="2"/>
  <c r="AF88" i="2"/>
  <c r="S89" i="2"/>
  <c r="S90" i="2"/>
  <c r="AF90" i="2"/>
  <c r="S91" i="2"/>
  <c r="AF91" i="2"/>
  <c r="S92" i="2"/>
  <c r="AF92" i="2"/>
  <c r="S93" i="2"/>
  <c r="AF93" i="2"/>
  <c r="S94" i="2"/>
  <c r="AF94" i="2"/>
  <c r="S95" i="2"/>
  <c r="AF95" i="2"/>
  <c r="R98" i="2"/>
  <c r="R100" i="2"/>
  <c r="I212" i="2"/>
  <c r="S247" i="2"/>
  <c r="S249" i="2"/>
  <c r="S264" i="2"/>
  <c r="T264" i="2"/>
  <c r="AF264" i="2"/>
  <c r="S265" i="2"/>
  <c r="T265" i="2"/>
  <c r="AF265" i="2"/>
  <c r="S266" i="2"/>
  <c r="T266" i="2"/>
  <c r="AF266" i="2"/>
  <c r="T267" i="2"/>
  <c r="AF267" i="2"/>
  <c r="S268" i="2"/>
  <c r="T268" i="2"/>
  <c r="AF268" i="2"/>
  <c r="S269" i="2"/>
  <c r="T269" i="2"/>
  <c r="AF269" i="2"/>
</calcChain>
</file>

<file path=xl/comments1.xml><?xml version="1.0" encoding="utf-8"?>
<comments xmlns="http://schemas.openxmlformats.org/spreadsheetml/2006/main">
  <authors>
    <author>AGRICULTURA</author>
  </authors>
  <commentList>
    <comment ref="G221" authorId="0" shapeId="0">
      <text>
        <r>
          <rPr>
            <b/>
            <sz val="9"/>
            <color indexed="81"/>
            <rFont val="Tahoma"/>
            <family val="2"/>
          </rPr>
          <t>AGRICULTURA:</t>
        </r>
        <r>
          <rPr>
            <sz val="9"/>
            <color indexed="81"/>
            <rFont val="Tahoma"/>
            <family val="2"/>
          </rPr>
          <t xml:space="preserve">
SON DOS ACTIVIDADES A INCLUIR </t>
        </r>
      </text>
    </comment>
  </commentList>
</comments>
</file>

<file path=xl/sharedStrings.xml><?xml version="1.0" encoding="utf-8"?>
<sst xmlns="http://schemas.openxmlformats.org/spreadsheetml/2006/main" count="2045" uniqueCount="1238">
  <si>
    <t xml:space="preserve">No aplica </t>
  </si>
  <si>
    <t xml:space="preserve">Realización de consejo de politica social </t>
  </si>
  <si>
    <t>x</t>
  </si>
  <si>
    <t>IMPLEMENTACION DE PROGRAMAS SOCIALES PARA FOMENTAR LA PARTICIPACION DE LA POBLACION VULNERABLE EN EL DEPARTAMENTO DEL CESAR.</t>
  </si>
  <si>
    <t>Adultos mayores  en salud oral beneficiados.</t>
  </si>
  <si>
    <t>Beneficiar 2.000 adultos mayores en salud oral para mejorar su calidad de vida.</t>
  </si>
  <si>
    <t>Promover a la vejez a través del acceso a la cofinanciación de unidades productivas y así eliminar barrera a servicios de protección.</t>
  </si>
  <si>
    <t>$91.392.884
$142.287.350</t>
  </si>
  <si>
    <t xml:space="preserve">Recursos Propios </t>
  </si>
  <si>
    <t xml:space="preserve">03-3-21243-20
03-3-21243-20
</t>
  </si>
  <si>
    <t xml:space="preserve">7 meses </t>
  </si>
  <si>
    <t xml:space="preserve">FORTALECIMIENTO EN LA IMPLEMENTACION Y EJECUCION DE LOS PROGRAMAS SOCIALES DEL DEPARTAMENTO DEL CESAR </t>
  </si>
  <si>
    <t xml:space="preserve">Campaña del buen trato,respeto y tolerancia  para el adulto mayor realizada. </t>
  </si>
  <si>
    <t>Realizar una (1) campaña del buen trato, respeto y tolerancia del adulto mayor, anualmente.</t>
  </si>
  <si>
    <t>11 meses</t>
  </si>
  <si>
    <t>Fortalecer los centros de vida en el Departamento del Cesar</t>
  </si>
  <si>
    <t>Fortalecimiento de los centros de vid y de Bienestr de adulto Mayor el el Departamento del Cesar</t>
  </si>
  <si>
    <t>Centros de vida fortalecidos.</t>
  </si>
  <si>
    <t>$6.924.149.400</t>
  </si>
  <si>
    <t xml:space="preserve">recursos propios </t>
  </si>
  <si>
    <t>Fortalecer los centros de bienestar en el departamento del Cesar</t>
  </si>
  <si>
    <t>Centros de bienestar fortalecidos.</t>
  </si>
  <si>
    <t>Fortalecer los centros de vida y centros de bienestar del adulto mayor.</t>
  </si>
  <si>
    <t>$19.681.207.091.16</t>
  </si>
  <si>
    <t>Regalias</t>
  </si>
  <si>
    <t>no aplica</t>
  </si>
  <si>
    <t xml:space="preserve">10 meses </t>
  </si>
  <si>
    <t>Proyecto viabilizado y priorizado</t>
  </si>
  <si>
    <t>FORTALECIMIENTO DE ACCIONES GUBERNAMENTAL ORIENTADAS A MEJORAR LA ATENCIÓN SOCIAL DEL ADULTO MAYOR EN EL DEPARTAMENTO  DEL CESAR</t>
  </si>
  <si>
    <t xml:space="preserve">Programa interdisciplinario para beneficiar al adulto mayor implementado. </t>
  </si>
  <si>
    <t>Implementar un (1) programa interdisciplinario para beneficiar a 10.000 adultos mayores, anualmente.</t>
  </si>
  <si>
    <t>1.2 Enfoque poblacional y de derechos</t>
  </si>
  <si>
    <t xml:space="preserve">Beneficiar a 800 personas en la expedición de la libreta militar de los focalizados en pobreza extrema.
</t>
  </si>
  <si>
    <t>03-3-21251-20</t>
  </si>
  <si>
    <t>Personas en situación de pobreza extrema a través de la oferta institucional atendidas.</t>
  </si>
  <si>
    <t>Facilitar la atención a 49.701 personas en situación de pobreza extrema a través de la oferta institucional.</t>
  </si>
  <si>
    <t>Priorizar la atención de los habitantes de las zonas rurales, especialmente en [os municipios periféricos del Departamento, que presentan las más altas tasas de pobreza y pobreza extrema . .¡</t>
  </si>
  <si>
    <t xml:space="preserve">Consolidar y encaminar, un solo esfuerzo, que incorpore y desarrolle la estrategia institucional, y aumentar las acciones dirigidas a la superación de la pobreza de los sectores más vulnerables de la población. </t>
  </si>
  <si>
    <t>1.2.5 En camino al desarrollo, no más Pobreza</t>
  </si>
  <si>
    <t>Apoyar a unidades productivas de acuerdo a la oferta institucional, en el cuatrienio.</t>
  </si>
  <si>
    <t>Divulgar los derechos humanos de las personas LGTBI  en los  25 municipios.</t>
  </si>
  <si>
    <t>$40.551.199   $8.000.000</t>
  </si>
  <si>
    <t>03-3-21273-20 0         03-3-21273-20 0</t>
  </si>
  <si>
    <t xml:space="preserve">Personas LGTBI en programas de formación para el trabajo y generación de ingresos incluidos. </t>
  </si>
  <si>
    <t>Programas de derechos humanos de las personas LGTBI divulgados.</t>
  </si>
  <si>
    <t xml:space="preserve">Incluir a 12O personas lgtbi en los programas de formacion para el trabajo y generacion de ingreso en el cuatrenio </t>
  </si>
  <si>
    <t>Promover el ejercicio y goce pleno de los derechos de las personas de los sectores Sociales de lesbianas, gays, bisexuales, transgeneristas- LGBT mediante la generación de respuestas institucionales integrales y diferenciales en el territorio; aportando a la lucha contra los distintos tipos de discriminación por orientación sexual e identidad de género en el departamento de Cesar.</t>
  </si>
  <si>
    <t>1.2.7 Comunidad sexualmente diversa LGTBI</t>
  </si>
  <si>
    <t>Personas para el trabajo con dispacidad y/o cuidadores formados</t>
  </si>
  <si>
    <t>Formar 400 personas con discapacidad y sus nucleos familiares, en proyectos productivos  que permita la generacion de ingreso.</t>
  </si>
  <si>
    <t>Tres encuentros artisticos con respresentación de NNAJ del departamento del Cesar</t>
  </si>
  <si>
    <t>Campaña de sensibilización para la promoción y prevención de una vida libre de violencias, desarrollada.</t>
  </si>
  <si>
    <t xml:space="preserve">Participar en  diez (10)  encuentros artísticos, culturales y folclóricos locales, nacionales e internacionales, dirigido a niños, niñas, adolescentes y jóvenes con algún grado de discapacidad. </t>
  </si>
  <si>
    <t>Formar 400 personas para el trabajo con discapacidad y/o cuidadores.</t>
  </si>
  <si>
    <t>Niñas,niños ,adolecentes y jóvenes con algún grado de discapacidad en el programa de inclusión social implementado.</t>
  </si>
  <si>
    <t>Implementar un programa de inclusión social para 12.000 niños, niñas, adolescentes y jóvenes con algún grado de discapacidad.</t>
  </si>
  <si>
    <t>Impulsar en los municipios la politica territorial de discapacidad, construida con participación de la sociedad civil organizada</t>
  </si>
  <si>
    <t>$135.425.701
$290.072.520
$290.072.520</t>
  </si>
  <si>
    <t xml:space="preserve">
03-0-21263-20
03-3-21263-20
03-3-21263-20-1 </t>
  </si>
  <si>
    <t>Banco de ayudas técnicas para mejorar la calidad de vida  de las personas con alguna discapacidad fortalecido.</t>
  </si>
  <si>
    <t>Adquirir 2.000 productos de apoyo para la personas con condición de discapacidad.</t>
  </si>
  <si>
    <t>Implementar estrategias que promuevan la  integralidad e  inserción de la población con discapacidad en la sociedad para la equiparación de oportunidades y el goce pleno de sus derechos</t>
  </si>
  <si>
    <t>1.2.6 Población en condición de discapacidad</t>
  </si>
  <si>
    <t>Programa de convivencia y reconciliaciÓn diseñado.</t>
  </si>
  <si>
    <t>Diseñar e implementar un programa de convivencia y reconciliación para la participación de los niños y niñas, adolescentes y jóvenes en la construcción de una cultura de paz en los 25 municipios, anualmente.</t>
  </si>
  <si>
    <t>Apoyar la celebración del dia de la niñez</t>
  </si>
  <si>
    <t>$189.171.826
$165.036.900
$212.564.448
 $212.564.447</t>
  </si>
  <si>
    <t>03-3-211213-20
03-3-211223-20
03-3-211213-20
03-3-211223-20</t>
  </si>
  <si>
    <t>Impulsar acciones de inclusión, reconocimiento y promoción de espacios y/o escenarios de participación de niños, niñas, adolescentes y. jóvenes, con enfoque poblaciona!.</t>
  </si>
  <si>
    <t>Promover espacios de participación con niños, niñas, adolescentes y jóvenes con enfoque de derechos en existencia, desarrollo, ciudadanía y protección encaminados a su desarrollo integral.</t>
  </si>
  <si>
    <t>1.1.2 La Paz, nos hace grandes</t>
  </si>
  <si>
    <t xml:space="preserve">1.1 Ruta integral de atención a la infancia, la adolescencia y la juventud </t>
  </si>
  <si>
    <t>Niños, niñas y adolescentes con kit de salud oral distrisbuidos.</t>
  </si>
  <si>
    <t>Distribuir 5.000 kit de salud oral a niños, niñas y adolescentes vulnerables  anualmente con articulación a la red de prestadores de servicios de salud  y Secretaría de salud para la educación en higiene oral, anualmente.</t>
  </si>
  <si>
    <t>Jornadas de identificación a través la Registraduría Nacional del Estado Civil, realizadas.</t>
  </si>
  <si>
    <t>Realizar jornadas de identificación para garantizar el derecho a la existencia a través la Registraduría Nacional del Estado Civil.</t>
  </si>
  <si>
    <t xml:space="preserve">Atención nutricional a 50 niños y niñas de la primera infancia en condiciones de vulnerabilidad que se encuentran en riesgo o en estado de desnutrición del municipio de Valledupar </t>
  </si>
  <si>
    <t>$133.845.701
 $172.851.425
 $172.851.425</t>
  </si>
  <si>
    <t xml:space="preserve">03-3-211113-20
03-3-211113-20
03-3-211113-20-1
</t>
  </si>
  <si>
    <t xml:space="preserve">7  meses </t>
  </si>
  <si>
    <t>Niños y niñas en el programa “Ruta del desarrollo por siempre”, atendidos.</t>
  </si>
  <si>
    <t>Atender 20.000 niños y niñas de la primera infancia  el programa “Ruta del desarrollo por siempre”, en el cuatrienio.</t>
  </si>
  <si>
    <t>Lograr el desarrollo integral a través de transformaciones y cambios de tipo cualitativo y cuantitativo mediante el cual el niño y la niña  dispone de sus características, capacidades, cualidades y potencialidades para estructurar progresivamente su identidad.</t>
  </si>
  <si>
    <t xml:space="preserve">1.1.1 Mis niños caminan con amor </t>
  </si>
  <si>
    <t>Niños</t>
  </si>
  <si>
    <t>Niñas</t>
  </si>
  <si>
    <t>Discapacitados</t>
  </si>
  <si>
    <t>Adulto Mayor</t>
  </si>
  <si>
    <t>LGTBI</t>
  </si>
  <si>
    <t>Género</t>
  </si>
  <si>
    <t>Víctimas</t>
  </si>
  <si>
    <t>Indígenas</t>
  </si>
  <si>
    <t>Afros</t>
  </si>
  <si>
    <t>Juventud</t>
  </si>
  <si>
    <t>Adolescentes</t>
  </si>
  <si>
    <t>Niñez</t>
  </si>
  <si>
    <t>Infancia</t>
  </si>
  <si>
    <t>Total</t>
  </si>
  <si>
    <t>Monto</t>
  </si>
  <si>
    <t>Fuente</t>
  </si>
  <si>
    <t>Rubro presupuestal</t>
  </si>
  <si>
    <t>Valor esperado para la vigencia</t>
  </si>
  <si>
    <t>Línea de base</t>
  </si>
  <si>
    <t>Nombre</t>
  </si>
  <si>
    <t>Población beneficiada</t>
  </si>
  <si>
    <t>Recursos</t>
  </si>
  <si>
    <t>Responsable</t>
  </si>
  <si>
    <t>Empleos generados</t>
  </si>
  <si>
    <t>Fecha de terminación de la actividad</t>
  </si>
  <si>
    <t>Indicadores de gestión</t>
  </si>
  <si>
    <t>Actividades</t>
  </si>
  <si>
    <t>Proyectos</t>
  </si>
  <si>
    <t>Indicador</t>
  </si>
  <si>
    <t>Metas</t>
  </si>
  <si>
    <t>Estrategias</t>
  </si>
  <si>
    <t>Objetivos</t>
  </si>
  <si>
    <t>Subprograma</t>
  </si>
  <si>
    <t>Programa</t>
  </si>
  <si>
    <t>Vigencia:</t>
  </si>
  <si>
    <t>PLANES DE ACCION</t>
  </si>
  <si>
    <t>Empleos Generados</t>
  </si>
  <si>
    <t>Estrategia Transversal</t>
  </si>
  <si>
    <t xml:space="preserve">Mejorar el acceso y la calidad del sistema educativo acercando el Departamento a los estándares nacionales, logrando la igualdad de oportunidades para todos los Cesarenses. </t>
  </si>
  <si>
    <t xml:space="preserve">Fortalecer el sistema educativo en las fases tempranas, para que niños y niñas de cero (0) a seis (6) años tengan la debida atención en educación inicial. </t>
  </si>
  <si>
    <t>Formar y actualizar en educación inicial a 800 agentes educativos y docentes de prescolar, en el cuatrienio</t>
  </si>
  <si>
    <t>N° DOCENTES FORMADOS / N° DE DOCENTES PROYECTADOS</t>
  </si>
  <si>
    <t>FORMACIÓN Y ACTUALIZACIÓN DE LOS DOCENTES DE PRESCOLAR DEL DEPARTAMENTO DEL CESAR</t>
  </si>
  <si>
    <t>PROPIOS</t>
  </si>
  <si>
    <t>Aumentar la presencia Institucional en las zonas de dificil acceso mediante la contratación de la prestación del servicio educativo con la Diocesis de Valledupar</t>
  </si>
  <si>
    <t>Aumentar anualmente en 600 alumnos el acceso y la permanencia a la educación regular (0° y 11° grado, incluyendo las I.E. Normales con los grados 12° y 13°).</t>
  </si>
  <si>
    <t>Estudiantes nuevos atendidos / proyectados</t>
  </si>
  <si>
    <t>Atender a 6.005 alumnos de las zonas de dificil acceso mediante programas y estrategias pedagogicas flexibles desarrolladas por la Diocesis de Valledupar</t>
  </si>
  <si>
    <t>SGP</t>
  </si>
  <si>
    <t>Aumentar el recurso humano y el apoyo tecnológico disponible para desarrollar las actividades y procesos necesarios para el correcto funcionamiento de la Secretaria de Educación Departamental</t>
  </si>
  <si>
    <t>* Contratar 11 Profesionales Especializados para apoyar al personal administrativo de la Secretaria de Educación Departamental. *Contratar 46 Profesionales Universitarios para apoyar al personal administrativo de la Secretaria de Educación Departamental, * Contratar 18 Técnicos Grado I para apoyar al personal administrativo de la Secretaria de Educación Departamental, *Contratar 10 Técnicos Grado II para apoyar al personal administrativo de la Secretaria de Educación Departamental, * Contratar 4 Auxiliares Administrativos, un camarografo y 14 Bachilleres para apoyar al personal administrativo de la Secretaria de Educación Departamental, * Contratar el proceso de Auditoría ICONTEC para verficiar el cumplimiento de los requisitos de la norma ISO 9001:2015 en los procesos de Cobertura, Atención al Ciudadano, Recursos Humanos y Calidad, durante 5 días, * Proveerd de correos Institucionales a los funcionarios de la Secretaria de educación, * Mantenimiento y Soporte Plataforma Chip BEB</t>
  </si>
  <si>
    <t>Mejorar la pertinencia del Sistema Educativo impartido a la comunidad indígena mediante la contratación del Sistema de Formación Indígena Propio</t>
  </si>
  <si>
    <t>Formar a 1.055 niños del Resguardo Indígena Iroka con el Sistema de Formación Indigena Propio</t>
  </si>
  <si>
    <t>Incentivar a los padres de familia y alumnos de las instituciones educativas mediante la adquisición de pólizas de seguros que amparen a los estudiantes frente a los diferentes riesgos a los cuales estan expuestos.</t>
  </si>
  <si>
    <t xml:space="preserve">Arrendar un bien inmueble para la prestación del servicio educativo en el Municipio de Pelaya </t>
  </si>
  <si>
    <t>Contratar el arriendo de un bien inmueble para el funcionamiento de la Institución Educativa Jose Maria Torti del Municipio de Pelaya para beneficiar a 900 alumnos</t>
  </si>
  <si>
    <t>Mejorar la seguridad, el aseo y la atención de las Instituciones Educativas de los 24 Municipios no Certificados en Educación mediante la contratación del servicio de Vigilantes, aseadoras y personal Administrativo</t>
  </si>
  <si>
    <t>SGP - PROPIOS</t>
  </si>
  <si>
    <t>Implementar una estrategia encaminada a que ingresen nuevos niños y niños desertores al Sistema Educativo Departamental.</t>
  </si>
  <si>
    <t>Adquisición de Material Publicitario</t>
  </si>
  <si>
    <t xml:space="preserve">Gestionar con el MEN y las alcaldías, la construcción y dotación de Internados Escolares para beneficiar a los niños y niñas de escasos recursos que se encuentran residenciados en zona de difícil acceso o rural dispersa o resguardos indígenas. </t>
  </si>
  <si>
    <t>Formar 14.000 jóvenes registrados en SISBEN 1, 2 y 3 a través de FEDESCESAR, para facilitar el acceso y permanencia a la educación superior anualmente</t>
  </si>
  <si>
    <t>estudiantes de educación superior  beneficiados con creditos educativos / proyectados</t>
  </si>
  <si>
    <t>apoyo al ingreso y permanencia de la población estudiantil de los niveles del sisben 1, 2 Y 3 para acceder a la educación Superior em el Departamento del Cesar</t>
  </si>
  <si>
    <t>REGALIAS</t>
  </si>
  <si>
    <t xml:space="preserve">Gestionar con las alcaldías de los 24 municipios no certificados, las acciones, actividades y estrategias encaminadas para que el servicio de transporte escolar inicie la prestación del servicio desde el primer día del año escolar. </t>
  </si>
  <si>
    <t>Apoyar el servicio de transporte escolar contratado por los municipios no certificados para los estudiantes ubicados en la zona rural o sectores urbanos marginales durante el segundo semestre del calendario escolar.</t>
  </si>
  <si>
    <t>estudiantes beneficados con transporte escolar / proyectados</t>
  </si>
  <si>
    <t>SERVICIO DE TRANSPORTE ESCOLAR PARA NIÑOS, NIÑAS ADOLECENTES DE TODO EL DEPARTAMENTO DEL CESAR</t>
  </si>
  <si>
    <t>Brindar de acuerdo al Marco Normativo Legal Educativo una educación adaptable a las necesidades Educativas Especiales de los Alumnos del Departamento del Cesar.</t>
  </si>
  <si>
    <t>Atender a 1.700 estudiantes de primera infancia, niños, niñas, adolescentes y jóvenes con Necesidades Educativas Especiales NEE y Talentos Excepcionales anualmente</t>
  </si>
  <si>
    <t>N° de estudiantes con NEE y talentos escepcionales atendidos / Proyectados</t>
  </si>
  <si>
    <t>NEE APOYO A LA POBLACIÓN CON NECESIDADES EDUCATIVAS ESPECIALES EN INSTITUCIONES OFICIALES EN LOS 24 MUNICIPIOS ENINSTITUCIONES OFICIALES EN LOS 24 MUNICIPIOS NO CERTIFICADOS DEL DEPARTAMENTO DEL CESAR</t>
  </si>
  <si>
    <t>Puesta en marcha de una estrategia contra el analfabetismo que beneficie, a jóvenes mayores de 15 años y adultos ingresen a los programas contemplados en los ciclos del I al VI.</t>
  </si>
  <si>
    <t>Atender 20.000 jóvenes y adultos en los ciclos II al VI, a través de metodologías flexibles en el cuatrienio.</t>
  </si>
  <si>
    <t>N° de adultos formados con metodologías flexibles / Proyectados</t>
  </si>
  <si>
    <t>ADULTOS SERVICIO DE ALFABETIZACIÓN A LA POBLACION JOVEN Y ADULTA CICLOS II, III, V, Y VI EN LOS ESTABLECIMIENTOS EDUCATIVOS OFICIALES DEL DEPARTAMENTO DEL CESAR</t>
  </si>
  <si>
    <t xml:space="preserve">Fortalecer las 118 Instituciones Educativas y 64 Centros Educativos a través de: Promover la cualificación de docentes y estudiantes en el diseño, aplicación y calificación de instrumentos tipo Pruebas SABER/TIMSS/PISA. </t>
  </si>
  <si>
    <t>Formar y cualificar 2.050 docentes en el diseño, aplicación y calificación de instrumentos tipo pruebas SABER/TIMSS/PISA, anualmente.</t>
  </si>
  <si>
    <t>N° de docentes formados en el diseño, aplicación y calificación de instrumentos tipos pruebas saber / Proyectados</t>
  </si>
  <si>
    <t>PRUEBAS SABER    MEJORAMIENTO DE LOS RESULTADOS DE PRUEBAS SABER A TRAVES DE INSTRUMENTOS DE EVALUACIÓN ESCOLAR INTERNA EN LOS ESTABLECIMIENTOS EDUCATIVOS OFICIALES EN EL DPTO DEL CESAR</t>
  </si>
  <si>
    <t>Promover con la política departamental de la estrategia Olimpiadas del SABER el acceso a los programas nacionales y de organismos internacionales de becas</t>
  </si>
  <si>
    <t>Realizar cuatro (4) Jornadas Departamentales de Olimpiadas SABER en el cuatrienio.</t>
  </si>
  <si>
    <t>N° de Jornadas Departamentales de Olimpiadas Realizadas / Proyectado</t>
  </si>
  <si>
    <t>Impulsar mecanismos de financiación condonable para estudiantes, docentes, directivos-docentes y profesionales con programas de pregrados, maestrías, doctorados y educación continuada, especialmente a los docentes y estudiantes de la Universidad del departamento del Cesar, para que permitan establecer procesos dirigidos al desarrollo de la región * Ofertar postgrados a los docentes y directivos-docentes, de acuerdo a las necesidades de profundización disciplinar y pedagógica en competencias básicas, competencias científicas y laborales, para mejorar la calidad de la educación haciendo uso de la CTeI y las TIC</t>
  </si>
  <si>
    <t>Formar a 120 docentes nombrados en propiedad con título de Magister, en las áreas de Lengua Castellana, Matemáticas, Filosofía Ciencias Sociales y Ciencias Naturales, durante el cuatrienio.</t>
  </si>
  <si>
    <t xml:space="preserve">N° de docentes formados / Proyectado </t>
  </si>
  <si>
    <t>FORTALECIMIENTO A LA OFERTA POSTGRADUAL DE DOCENTES CON MAESTRIAS PARA LA EXCELENCIA ACADÉMICA EN EL DEPARTAMENTO DEL CESAR</t>
  </si>
  <si>
    <t xml:space="preserve">Sistematizar, difundir e incentivar en encuentros regionales, talleres y foros, las experiencias exitosas de mejoramiento de los aprendizajes que inciden en la calidad educativa. </t>
  </si>
  <si>
    <t>Desarrollar un (1) encuentro y/o foro anualmente sobre innovaciones educativas/pedagógicas o administrativas realizadas por directivos-docentes.</t>
  </si>
  <si>
    <t>N° de encuentros desarrollados / Proyectado</t>
  </si>
  <si>
    <t>NO APLICA</t>
  </si>
  <si>
    <t xml:space="preserve">Desarrollar estrategias para garantizar a los alumnos de educación media la articulación o integración con el SENA e instituciones de educación superior. </t>
  </si>
  <si>
    <t>Formar 32.000 adolescentes y jóvenes de los grados 10° y 11° en emprendimiento y empresarismo en el cuatrienio.</t>
  </si>
  <si>
    <t>N° de Alumnos formados en emprendimiento / Proyectados</t>
  </si>
  <si>
    <t>CESAR EMPRENDE BBVA</t>
  </si>
  <si>
    <t>propios</t>
  </si>
  <si>
    <t xml:space="preserve">Gestionar con el SENA y otros organismos, iniciativas empresariales de los estudiantes formados en emprendimiento para acceder a las convocatorias, locales, regionales, nacionales e internacionales. * Desarrollar ruedas de negocios con participación de los estudiantes de las Instituciones Educativas focalizadas en el proyecto de cultura del emprendimiento. </t>
  </si>
  <si>
    <t>Desarrollar cuatro (4) ferias concursos regionales de emprendimiento para fomentar la creación empresarial de los alumnos formados en emprendimiento y financiar las cinco (5) mejores iniciativas de cada feria en el cuatrienio.</t>
  </si>
  <si>
    <t>N° de Ferias concursos realizados./ Proyectados</t>
  </si>
  <si>
    <t>Desarrollar las ferias con el apoyo de BBVA en los 24 Municipios no certificados en educación</t>
  </si>
  <si>
    <t xml:space="preserve">Desarrollar acciones con los Ministerios de Agricultura, Medio Ambiente y TIC para emprender proyectos que permitan mejorar no solo la prestación del servicio público educativo, sino también para que lleguen los servicios básicos de conectividad y energía renovable. * Gestionar con MINTIC kioscos “Vive Digital”, para promover los programas y procesos orientados a masificar el acceso, uso y apropiación de las TIC en las zonas rurales del departamento. * Gestionar apoyo en materia de infraestructura de redes de información, comunicación y telecomunicaciones, a la Dirección de Conectividad y Computadores para Educar del MINTIC, Conexión Total del MEN, Sistema General de Regalías del Fondo de Ciencia y Tecnología, para promover los programas y procesos orientados a masificar el acceso, uso y apropiación de las TIC en el departamento. </t>
  </si>
  <si>
    <t>Adecuar y/o dotar 70 salas virtuales con conectividad en los establecimientos educativos oficiales, con software especializado en inglés, laboratorios de física y química, y áreas fundamentales apoyados por los Ministerios de TIC y Educación, en el cuatrienio</t>
  </si>
  <si>
    <t>N° de salas virtales adecuadas y/o dotadas / Proyectadas</t>
  </si>
  <si>
    <t xml:space="preserve">FORTALECIMIENTO DE LOS PROCESOS DE ENSEÑANZA Y APRENDIZAJE, A TRAVÉS DE HERRAMIENTAS TICS QUE CONTRIBUYAN A LA CALIDAD Y PERTINENCIA EDUCATIVA DEL DEPARTAMENTO DEL CESAR </t>
  </si>
  <si>
    <t>Brindar de acuerdo al Marco Normativo Legal Educativo una educación pertinente con el nuevo contexto socio cultural del Pais.</t>
  </si>
  <si>
    <t>Desarrollar cinco (5) proyectos pedagógicos transversales de educación en los 182 centros y/o instituciones educativas. (Educación para la sexualidad y construcción de ciudadanía, Ambientales educativos, Escuela de Padres, Plan Nacional de lectura y escritura, DDHH, Estilos de Vidas Saludables, Cátedra de la Paz y Educación Vial).</t>
  </si>
  <si>
    <t>N° de Proyectos pédagógicos desarrollados / Proyectadas</t>
  </si>
  <si>
    <t>Suministro de Material pedagógico para el mejoramiento de la calidad académica de los estudiantes del Departamento del Cesar mediante la profundización en temas relacionados con la Educación sexual, la cátedra de la paz, Estilos de Vida Saludables, Educación Vial y Derechos Humanos.</t>
  </si>
  <si>
    <t>Desarrollar olimpiadas ambientales escolares para la mejora del acceso de calidad al sistema educativo</t>
  </si>
  <si>
    <t>Realizar cuatro (4) Olimpiadas Ambientales, con apoyo de la secretarías de Agricultura, Ambiente y Minas, vinculando a su vez a la Oficina de Turismo Departamental</t>
  </si>
  <si>
    <t>olimpiadas ambientales escolares desarrollados / Proyectados</t>
  </si>
  <si>
    <t>Realización de las Olimpiadas ambientales para la concientización de la comunidad escolar de la importancia de preservar los recursos naturales</t>
  </si>
  <si>
    <t>Brindar apoyo a la población estudiantil con problemas Psicosociales.</t>
  </si>
  <si>
    <t>Desarrollar un (1) programa anual de zonas de orientación escolar ZOE en 100 Instituciones Educativas, en el cuatrienio.</t>
  </si>
  <si>
    <t>N° de Instituciones Educativas con Programas ZOE desarrollados / Proyectados</t>
  </si>
  <si>
    <t>AUNAR ESFUERZOS PARA LA IMPLEMENTACIÓN Y DOTACIÓN DEL PROGRAMA PARA LA PROMOCIÓN DE LA SALUD SEXUAL Y REPRODUCTIVA Y LA SALUD MENTAL EN LAS INSTITUCIONES EDUCATIVAS OFICIALES DEL DEPARTAMENTO DEL CESAR</t>
  </si>
  <si>
    <t xml:space="preserve">Desarrollar estrategias dirigidas a la modernización de la educación, impulsando el fortalecimiento de la infraestructura en los establecimientos educativos oficiales, especialmente en la educación técnica, tecnológica y superior. </t>
  </si>
  <si>
    <t xml:space="preserve">Desarrollar acciones con los Ministerios de Agricultura, Medio Ambiente y TIC para emprender proyectos que permitan mejorar no solo la prestación del servicio público educativo, sino también para que lleguen los servicios básicos de conectividad y energía renovable. </t>
  </si>
  <si>
    <t>Dotar a las 466 sedes educativas de electrificación con energía alternativa, en el cuatrienio.</t>
  </si>
  <si>
    <t>N° de sedes educativas dotadas con electrificación alternativa / Proyectadas</t>
  </si>
  <si>
    <t>Suministro de plantas solares para las instituciones educativas Rurales del Departamento del Cesar</t>
  </si>
  <si>
    <t>Intervenir y dotar a los 182 establecimientos educativos oficiales en mejoramiento de ambientes escolares e infraestructura educativa, con dotaciones que apoyen a las estrategias de permanencia.</t>
  </si>
  <si>
    <t>N° de establecimientos educativos internenidos / Proyectados</t>
  </si>
  <si>
    <t xml:space="preserve">Proyecto Dotación Escolar, Camaras de Video Vigilancia, </t>
  </si>
  <si>
    <t xml:space="preserve">Suministrar raciones de alimentación con el Programa de Alimentación Escolar PAE, diarias en el calendario escolar. </t>
  </si>
  <si>
    <t>Raciones de alimento entregadas</t>
  </si>
  <si>
    <t>SERVICIO DE ALIMENTACIÓN ESCOLAR A LOS NIÑOS, NIÑAS Y ADOLECENTES ESCOLARIZADOS EN LAS ÁREAS RURAL Y URBANA EN EL DEPARTAMENTO DEL CESAR, A CORDE A LOS ALINEAMIENTOS TÉCNICOS Y ADMIN ESTANDARES DEL PROGRAMA DE ALINEAMIENTO ESCOLAR PAE, VIGENCIA 2016</t>
  </si>
  <si>
    <t>1.3 Ideas y Conocimientos Francos</t>
  </si>
  <si>
    <t>Secretaría de Educación</t>
  </si>
  <si>
    <t>1.4.1 Salud Ambiental</t>
  </si>
  <si>
    <t>Disminuir la carga de Morbilidad y Mortalidad de origen hídrico</t>
  </si>
  <si>
    <t>Gestión de la Salud Pública</t>
  </si>
  <si>
    <t>Municipios con acciones de inspección, vigilancia y control realizados</t>
  </si>
  <si>
    <t>PROTECCIÓN DE LA POBLACIÓN MEDIANTE ACCIONES DESCRITAS EN EL PLAN DECENAL DE SALUD PÚBLICA, VIGENCIA 2019 EN EL DEPARTAMENTO DEL CESAR.</t>
  </si>
  <si>
    <t>Promover la generación de espacios intersectoriales para incorporar la Política de Salud Ambiental como factor influyente en el bienestar de la población</t>
  </si>
  <si>
    <t>05-3-11328</t>
  </si>
  <si>
    <t>1.4.2 Vida Saludable y condiciones no transmisibles</t>
  </si>
  <si>
    <t>INCREMENTAR LAS ACCIONES DE INSPECCIÓN VIGILANCIA Y CONTROL PARA LOGRAR LA EFECTIVIDAD EN EL MANEJO DE LAS ALTERACIONES DE LA SALUD BUCAL, VISUAL Y AUDITIVA</t>
  </si>
  <si>
    <t>Propiciar espacios de vinculación efectiva de diferentes sectores y actores para el impulso en la protección de la salud humana de manera efectiva, eficiente, coherente y coordinada para el mejoramiento de las condiciones de vida y desarrollo sostenible en búsqueda de la equidad social, mediante la generación de corresponsabilidad social, políticas públicas, alianzas público-privadas, conformación de pactos y acuerdos, articulación de sectores y la adopción de planes y programas sectoriales</t>
  </si>
  <si>
    <t>Crear en un 10 % de municipios las condiciones para el desarrollo de aptitudes personales y sociales que permiten ejercer un mayor control sobre la propia salud</t>
  </si>
  <si>
    <t>Asistencia Técnica y Acompañamiento a los entes territoriales</t>
  </si>
  <si>
    <t> Fortalecer las estrategias para lograr la integralidad de las acciones en pro de una intervención efectiva desde lo ambiental, canasta alimenticia, poblaciones vulnerables, consumo de tabaco, alcohol, spa, entre otras </t>
  </si>
  <si>
    <t>Acciones integradas para el abordaje de las enfermedades Crónicas No Trasmisibles en los municipios</t>
  </si>
  <si>
    <t>05-3-11323</t>
  </si>
  <si>
    <t>1.4.3 Convivencia Social y Salud Mental</t>
  </si>
  <si>
    <t>Generar espacios que contribuyan al desarrollo de oportunidades y capacidades de las personas para disfrutar de la vida y de sus potencialidades individuales y colectivas</t>
  </si>
  <si>
    <t>Fomentar la implemetacion de programas de prevencion, por medio de   vinculación efectiva de diferentes sectores y actores para el impulso en la protección de la salud de manera efectiva, eficiente, coherente y coordinada para el mejoramiento de las condiciones de vida  en búsqueda de la inclusion social, mediante la generación de corresponsabilidad social, políticas públicas, , conformación de pactos y acuerdos, articulación de sectores y la adopción de planes y programas sectoriales.</t>
  </si>
  <si>
    <t xml:space="preserve">Impulsar en los 25 municipios la implementacion de: zonas de orientacion y comunitarias, adopcion de guias y protocolos de salud mental, estrategias de rehabilitacion basada en la comunidad y familia en salud mental, promocion de la salud mental por ciclo de vida. </t>
  </si>
  <si>
    <t xml:space="preserve">Municipios con Zonas de Orientación Escolar Implementadas </t>
  </si>
  <si>
    <t>Fortalecer las estrategias de promoción de salud mental y convivencia social que impacten en los diferentes entornos. </t>
  </si>
  <si>
    <t xml:space="preserve">Acciones de Monitoreo y Seguimiento  realizadas   a  los  diferentes entornoss  en municipios priorizados </t>
  </si>
  <si>
    <t>05-3-113241</t>
  </si>
  <si>
    <t>1.4.4 Seguridad Alimentaria y Nutricional</t>
  </si>
  <si>
    <t>Propender por la Seguridad Alimentaria y Nutricional SAN, de la población cesarense a través de la implementación, seguimiento y evaluación de acciones transectoriales, con el fin de asegurar la salud de las personas y el derecho de los consumidores.</t>
  </si>
  <si>
    <t>Incrementar en un 50% la gestión intersectorial con el Sector Agricultura para el fortalecimiento de mecanismos de diálogo en la concertación del aumento de las hectáreas agrícolas sembradas de alimentos de la canasta SAN</t>
  </si>
  <si>
    <t>Número de mesas realizadas sectoriales e intersectoriales</t>
  </si>
  <si>
    <t>Incremento en la aplicación de las estrategias IAMI en el territorio </t>
  </si>
  <si>
    <t>Mesas  Intersectoriales realizadas  para la gestión articulada con diferentes sectores  de las estrategias IAMI</t>
  </si>
  <si>
    <t>05-3-11327</t>
  </si>
  <si>
    <t>1.4.5 Sexualidad, derechos sexuales y Reproductivos</t>
  </si>
  <si>
    <t>Promover, generar y desarrollar medios y mecanismos para garantizar condiciones sociales, economicas, politicas y culturales que incidan en el ejercicio pleno y autonomo de los derechos sexuales y reproductivos de las personas, grupos y comunidades en el marco de los enfoques de género y diferencial asegurando reducir las condiciones de vulnerabilidad y garantizando la atención integral de las personas.</t>
  </si>
  <si>
    <t>Promover mecanismos que aseguren condiciones y políticas que garanticen la autonomía de los derechos sexuales y reproductivos, disminuyendo las condiciones de vulnerabilidad y accesibilidad a los servicios de salud</t>
  </si>
  <si>
    <t>25 entidades territoriales contarán por lo menos con un espacio transectorial y comunitario, que coordinará la promoción y garantía de los derechos sexuales y reproductivos.</t>
  </si>
  <si>
    <t>Seguimiento, Monitoreo y Evaluación realizados</t>
  </si>
  <si>
    <t>PROTECCIÓN DE LA POBLACIÓN MEDIANTE ACCIONES DESCRITAS EN EL PLAN DECENAL DE SALUD PÚBLICA EN EL DEPARTAMENTO DEL CESAR, VIGENCIA 2019</t>
  </si>
  <si>
    <t>Fortalecer las estrategias para la reducción de la transmisión perinatal de VIH-SIDA, sífilis congénita, toxoplasmosis, muertes materno-perinatales</t>
  </si>
  <si>
    <t>05-3-113221</t>
  </si>
  <si>
    <t>1.4.6 Vida Saludable y enfermedades Transmisibles</t>
  </si>
  <si>
    <t>Coadyuvar  a la garantía de los derechos de la población cesarense, a vivir libres de enfermedades transmisibles en todas las etapas del ciclo de vida y en los terriotrios cotidianos, con enfoque diferencial y de equidad, mediante la transformación positivas de situaciones y condiciones endemicas, epidemicas, emergentes, re - emergentes y desatendidas.</t>
  </si>
  <si>
    <t>B.  Estrategias Transeversales :  
*    Movilización de actores Instititucionales. sectoriales e intersectoriales para la adopción de politicas, programas y planes  de promoción , prevención y control de enfermedades transmisibles.
*  Desarrollo local de la EGI ETV - ZOONOSIS: Mediante 
- Desarrollo de proceso intersectorial :    Reuniones con actores  involucrados  para articulación de acciones a nivel local
- Desarrollo de Capacidades: 
Socialización de lineamientos  y    componentes de la estrategia de Gestión Integral  , Realización de Seguimiento , Monitoreo  Y Evaluación  de la adopción de los lineamientos del Nivel Nacional- mediante  visitas de asitencia tecnica a los actores del Sistema GSSS.    Elaboración de Herramientas de Seguimiento ( Plantillas- Formatos- ) , Retroalimentación y Semaforización de las acciones implementadas  para la estrategtia de Gestión Integral en los municipios.
- Vigilancia en Salud Pública : Realización de  Mesas de trabajo : Revisión de Perfiles Epidemiológicos Locales  para la formulación de metas- objetivos y estrategias del programa - indicadore</t>
  </si>
  <si>
    <t>Formulación del Documento de la  Estrategia de Gestión Integral en ETV y Zoonosis en los 24 Muncipios  de Categorias 4, 5 y 6 del Departamento del Cesar.</t>
  </si>
  <si>
    <t>Documentos formulados</t>
  </si>
  <si>
    <t>socialización, Adopcion y adaptación de la   EGI- ETV Zoonosis  Mediante   8  Mesas municipales para la construcción de la Estrategia de Gestión Integrada -
Desarrollo de Capacidades con actores sociales.</t>
  </si>
  <si>
    <t>05-3-21426311-32</t>
  </si>
  <si>
    <t xml:space="preserve">Coadyudar a la garantia de los derechos de la población Cesarence a vivir libre de enfermedades transmisibles en todas las etapas del ciclo de vida y en los territoros cotidianos con enfoque diferencial y de equidad, mediiante la transformacion positiva de situaciones endemicas, epidmicas , emergentes, reemergentes y desatendidas. </t>
  </si>
  <si>
    <t>IMPLEMENTACION DEL PLAN ESTRATEGICO DE PREVENCIÓN Y CONTROL DE LA ENFERMEDAD DE HANSEN 2016-2025</t>
  </si>
  <si>
    <t>Mantener la eliminación de la lepra como problema de salud pública en el departamento del Cesar</t>
  </si>
  <si>
    <t>Desarrollar actividades de educación y comunicación tendientes a la comunidad para incrementar los niveles de conocimiento en la enfermedad de hansen fomentando la autonificación</t>
  </si>
  <si>
    <t>Actividades propuestas desarrolladas</t>
  </si>
  <si>
    <t>Coadyuvar a la garantia de los derechos de la poblacion cesarense, a vivir libre de enfermedades transmisibles en todas las etapas del ciclo de vida y en los territorios cotidianos, con enfoque diferencial y de equidad, mediante la trasnformacion positiva de situaciones y condiciones endémicas, epidémicas emergentes, re-emergentes y desatendidas.</t>
  </si>
  <si>
    <t>Implementación de la estrategia de vacunación sin barreras, que disminuya las oportunidades perdidas y garantice el acceso a la vacunación</t>
  </si>
  <si>
    <t>Aumentar en un 95%  o mas la cobertura de la vacunacion en todos los biologicos del progarma ampliado de inmunizaciones</t>
  </si>
  <si>
    <t>Desarrollar 38 acciones de seguimiento y evaluación a las EAPB sobre la estrategia caracterización, semaforización, seguimiento niño a niño y cumplimiento  de coberturas mensuales</t>
  </si>
  <si>
    <t>Coadyuvar a la garantía de los derechos de la población cesarense, a vivir libre de enfermedades transmisibles en todas las etapas del ciclo de vida y en los terriotrios cotidianos, con enfoque diferencial y de equidad, mediante la transformación positiva de situaciones y condiciones endemicas, epidemicas, emergentes, re- emergentes y desatendidas.</t>
  </si>
  <si>
    <t>Gestion integral para la promoción de la salud, la prevención y control de la enfermedades transmitidas por via aérea y de contacto directo</t>
  </si>
  <si>
    <t>Reducir en un 5% la tasa de mortalidad por Infección Respiratoria Aguda (IRA) en menores de 5 años</t>
  </si>
  <si>
    <t>1.4.7 Salud Pública en Emergencias en Desastres</t>
  </si>
  <si>
    <t>Pomover la gestión del riesgo de desastres como una práctica sistemática, con el fin de garantizar la protección de las personas, colectividades y el ambiente, para educar, prevenir, enfrentar y manejar situaciones de urgencia, de emergencia o de desastres, así como aumentar la capacidad de resiliencia y recuperación de las comunidades, aportando a la seguridad sanitaria y al mejoramiento de las condiciones de vida y salud de la población cesarense.</t>
  </si>
  <si>
    <t xml:space="preserve"> Incrementar en un 50% las acciones de asistencia técnica asociada al conocimiento de la función y manejo de las emergencias y desastres durante el cuatrienio (SÍ)</t>
  </si>
  <si>
    <t>Levantamiento de información para la construcción de la línea de base</t>
  </si>
  <si>
    <t xml:space="preserve"> Línea de base construida </t>
  </si>
  <si>
    <t>05-3-11342</t>
  </si>
  <si>
    <t>1.4.8 Salud y Ambito Laboral</t>
  </si>
  <si>
    <t>Ampliar la cobertura en el sistema de riesgos laborales</t>
  </si>
  <si>
    <t>Incrementar en un 40% la gestión intersectorial para el fortalecimiento de mecanismos de diálogo en la concertación de la reducción de los trabajadores en informalidad</t>
  </si>
  <si>
    <t>Instituciones Organizativas conformadas</t>
  </si>
  <si>
    <t>Fortalecer el conjunto de acciones poblacionales, colectivas e individuales incluyentes y diferenciales en el ámbito laboral (formal e informal) para propiciar entornos laborales, saludables y controlar los riesgos que puedan afectar la seguridad y la salud. </t>
  </si>
  <si>
    <t>Mesas de articulación realizadas</t>
  </si>
  <si>
    <t>05-3-113215</t>
  </si>
  <si>
    <t>1.4.9 Gestión Diferencial de Poblaciones Vulnerables</t>
  </si>
  <si>
    <t xml:space="preserve">Articular el desarrollo social con el
desarrollo económico; brindando oportunidades que permitan potencializar las inversiones
dentro de la región, alcanzado el cumplimiento de las metas propuestas dentro del plan,
beneficiando principalmente a los más pobres y vulnerables, aumentando de esta manera
las inversiones sociales para que los recursos se traduzcan en mejores resultados,
permitiendo fortalecer todos los sectores y promoviendo la garantía de derechos con una
atención integral de los mismos, recorriendo el camino del desarrollo y la PAZ </t>
  </si>
  <si>
    <t>Adoptar los modelos de atención y prestación de servicios de salud con adecuación a ciclos de vida, género, etnicidad y a las necesidades diferenciales de la población con discapacidad y víctimas</t>
  </si>
  <si>
    <t xml:space="preserve">A 2021  el Cesar  aumenta  en el   100%  de municipios la socialización e implementacion de modelos de atención y prestacion de servicios en salud con adecuacion al ciclo de vida, genero, etnicidad, y  a las necesidades diferenciales de la poblacion con discapacidad y de la poblacion victima del confclito armado </t>
  </si>
  <si>
    <t>Personas con Discapacidad Incluidas y Beneficiadas</t>
  </si>
  <si>
    <t>Gestionar los procesos sectoriales para disminuir factores de inequidad en salud hacia la población vulnerable y la comunidad </t>
  </si>
  <si>
    <t>Procesos sectoriales realizados con intervención de la Estrategia de Rehabilitación Basada en Comunidad - RBC</t>
  </si>
  <si>
    <t>05-3-113212</t>
  </si>
  <si>
    <t>TRANSFERENCIAS NACIONALES</t>
  </si>
  <si>
    <t>1.4.10 Fortalecimiento de la Autoridad Sanitaria</t>
  </si>
  <si>
    <t>Fortalecer las capacidades básicas para el buen desempeño de la autoridad sanitaria.</t>
  </si>
  <si>
    <t>Fortalecer la asistencia tecnica, vigilancia y el control del Aseguramiento, logrando que los municipios desarrollen acciones efectivas de Promocion de la afiliacion de la Poblacion Pobre no Asegurada PPNA y depuracion de BDUA</t>
  </si>
  <si>
    <t>Lograr que los 25 muncipios implementen las estrategias de gestión del aseguramiento</t>
  </si>
  <si>
    <t>Programas de asistencia técnica implementados</t>
  </si>
  <si>
    <t>Seguimiento y evaluación a las acciones realizadas por los entes territoriales municipales para garantizar el aseguramiento de la población, el control del aumento de la población sin afiliación al SGSSS (desafiliados, retirados, suspendidos). </t>
  </si>
  <si>
    <t>Asistencias técnicas realizadas para garantizar la cobertura en el SGSSS</t>
  </si>
  <si>
    <t>05-3-113213</t>
  </si>
  <si>
    <t>RENTAS CEDIDAS         RECURSOS PROPIOS       ETESA</t>
  </si>
  <si>
    <t>Fortalecer las capacidades basicas para el buen desempeño de la Autoridad sanitaria</t>
  </si>
  <si>
    <t>Fortalecer las acciones de Inspección, Vigilancia y Control desde la perspectiva del ejercicio de la autoridad sanitaria que garanticen el control del riesgo primario en la población para evitar la morbilidad y el control del riesgo técnico para promover la disminución en la ocurrencia de eventos derivados de las fallas en la atención en los servicios de salud y de la carga de enfermedad por mortalidad evitable y discapacidad</t>
  </si>
  <si>
    <t>Incrementar en un 20% el equipamento para la realización de las acciones de IVC</t>
  </si>
  <si>
    <t>Equipamento para la realización de las acciones de IVC</t>
  </si>
  <si>
    <t>Acciones de IVC Públicos y Privados relizadas</t>
  </si>
  <si>
    <t>05-3-113211</t>
  </si>
  <si>
    <t>Fortalecer  las capacidades básicas para el buen desempeño de la autoridad sanitaria</t>
  </si>
  <si>
    <t xml:space="preserve">Desarrollo de un modelo de Atención adaptado a las condiciones terriotriales para garantizar el acceso real  mediante mecanismos acorde con cada territorio </t>
  </si>
  <si>
    <t>Incrementar en un 100% el fortalecimiento del desarrollo de capacidades, abogacía y dialogo político institucional para el cumplimiento normativo y operativo de los Planes de Salud Territoriales</t>
  </si>
  <si>
    <t>Prestadores Públicos y Privados con IVC aplicada</t>
  </si>
  <si>
    <t>Fortalecer las acciones de salud, prevención de la enfermedad y atención integral - gestión del riesgo en salud </t>
  </si>
  <si>
    <t>05-3-113251</t>
  </si>
  <si>
    <t>RECURSOS PROPIOS</t>
  </si>
  <si>
    <t>Desarrollo de caja de Herramientas para la gestion territorial: incluye el desarrollo metodologico, guias e instrumentos de planeacion en salud, financiera y operativa, y para el seguimiento a la operación del plan de salud en los municipios y departamento, con sus competentes de acciones colectivas, acciones transectoriales de promocion de la salud,  Gestion del riesgo y Gestion de la Salud Publica</t>
  </si>
  <si>
    <t>Adoptar el 80% de  las metodologias, herramientas  e instrumentos de Planeacion, el monitoreo, seguimiento  de la gestion del recurso humano, los recursos tecnicos y administrativos  en los 25 municipios para la aplicabilidad del Plan Territorial en Salud</t>
  </si>
  <si>
    <t>Municipios con el reporte de notificación obligatorio</t>
  </si>
  <si>
    <t>Mejorar y definir un plan de procedimientos que permita integrar las estrategias en salud pública </t>
  </si>
  <si>
    <t>Acciones  de  monitoreo y evaluación  realizadas al reporte de notificación obligatoria</t>
  </si>
  <si>
    <t xml:space="preserve">gestion territorial </t>
  </si>
  <si>
    <t xml:space="preserve">Implenentar con cubrimientos periodistico  las campañas  de IEC según las prioridades y eventos programados en las 10 dimensiones del PTS  como modelo a adoptar por las entidades del  SGSSS en el departamento </t>
  </si>
  <si>
    <t xml:space="preserve">SGP </t>
  </si>
  <si>
    <t xml:space="preserve">Fortalecer la capacidad de la Autoridad sanitaria territorial y disponer de talento humano idoneo, suficiente y permanente para la gestion en los procesos de planeacion, ejecucion, seguimiento y evaluacion de las Metas contenidas en las  Dimensiones Prioritarias y Transversales de la Secretaria de Salud Departamental </t>
  </si>
  <si>
    <t>Acompañar el proceso de Humanización de servicios en Salud con enfoque de articulación sectorial y transectorial</t>
  </si>
  <si>
    <t>Fortalecer la red departamental de laboratorios a través del mejoramiento en la operación de las líneas estratégicas: vigilancia en salud pública, gestión de la calidad, pretación de servicio e investigación</t>
  </si>
  <si>
    <t>Mantener en un 98% las visitas de asistencia técnica, asesoría y capacitación a la red de laboratorios públicos y privados</t>
  </si>
  <si>
    <t>Fase de Alistamiento Implementada</t>
  </si>
  <si>
    <t>100</t>
  </si>
  <si>
    <t>80</t>
  </si>
  <si>
    <t>Realizar asistencia tecnica a la red pública y privada de laboratorios clínicos, citohistopatológicos y bromatológicos del Departamento.</t>
  </si>
  <si>
    <t xml:space="preserve">Implementación de los procedimientos en en laboratorio de salud pública acorde a la   Norma ISO -17025 </t>
  </si>
  <si>
    <t>05-3-113291</t>
  </si>
  <si>
    <t>Fortalecimiento de las capacidades locales de gestión de la salud pública (desarrollo de caja herramientas para la gestión territorial) desarrollo de metodologías, guías e instrumentos de planeación en salud, financiera y operativa, y seguimiento a la operación del plan de salud en los territorios, con sus componentes de acciones colectivas, acciones transectoriales de promoción de salud y acciones individuales.</t>
  </si>
  <si>
    <t>Incrementar en un 100% el cumplimiento de la normatividad vigente en el desarrollo de las acciones colectivas para la salud pública</t>
  </si>
  <si>
    <t>Acciones colectivas realizadas</t>
  </si>
  <si>
    <t>Implementar un plan de desarrollo de capacidades que contribuya a la rectoría y gobernanza en salud de los territorios </t>
  </si>
  <si>
    <t>Plan de desarrollo implementado</t>
  </si>
  <si>
    <t>Desarrollar el 100% las visitas de asistencia técnica y asesoría a las UNM</t>
  </si>
  <si>
    <t>visitas</t>
  </si>
  <si>
    <t>Realizar 25 asistencias técnicas a entidades territoriales para el fortalecimiento de la vigilancia en salud pública</t>
  </si>
  <si>
    <t xml:space="preserve">1.5  Construiremos Ciudades de Paz  </t>
  </si>
  <si>
    <t>1.5.1 Cesarenses Bajo Techo Digno</t>
  </si>
  <si>
    <t xml:space="preserve"> Impulsar soluciones de vivienda, enfocadas al cierre de la brecha, visible en el aspecto cualitativo, alrededor del que se requiere una intervención inmediata que beneficie a toda la población afectada, y promover la construcción de viviendas nuevas en diversas modalidades</t>
  </si>
  <si>
    <t xml:space="preserve">20.000 soluciones de vivienda con enfoque poblacional </t>
  </si>
  <si>
    <t>Soluciones de viviendas construidas</t>
  </si>
  <si>
    <t xml:space="preserve">Construccion de Viviendas de Interes Prioritario  en los municipios del Departamento del Cesar,  a traves del programa "Mi Casa Ya".
Municipios Beneficiados: Aguachica (190),  Astrea (184), Chiriguana (377), Codazzi (182), El Copey I (66), El Copey II (88), El Paso (153), La Gloria (242), La Jagua ( 188) y La Paz (164) </t>
  </si>
  <si>
    <t>Licencias y permisos firmados</t>
  </si>
  <si>
    <t xml:space="preserve">Secretaria de Infraestructura, Caja de compensacion, Municipios y Constructor </t>
  </si>
  <si>
    <t>SGR</t>
  </si>
  <si>
    <t xml:space="preserve">Viviendas construidas </t>
  </si>
  <si>
    <t xml:space="preserve">Construccion de 86 Viviendas de Interes Prioritario para Ahorradores (VIPA) en el Municipio de Gamarra </t>
  </si>
  <si>
    <t xml:space="preserve">Convenio y/o union temporal firmada </t>
  </si>
  <si>
    <t>Secretaria de Infraestructura, Caja de compensacion  y Municipios</t>
  </si>
  <si>
    <t xml:space="preserve">Secretaria de Infraestructura y  Caja de compensacion. </t>
  </si>
  <si>
    <t xml:space="preserve">Construccion de 29 Viviendas de Interes Prioritario para Ahorradores (VIPA) en el Municipio de San Diego </t>
  </si>
  <si>
    <t xml:space="preserve">15.000 legalizaciones y/o titulación de predios </t>
  </si>
  <si>
    <t>Predios a la población vulnerable, desplazada, afrocesarse, indígenas, desplazados, victimas, discapacitados, madres comunitarias, madres cabeza de hogar y adulto mayor legalizados</t>
  </si>
  <si>
    <t>Titulación de 4.000 Predios fiscales en diferentes municipios del Departamento del Cesar (faltantes del convenio en ejecución)</t>
  </si>
  <si>
    <t xml:space="preserve">Titulos expedidos </t>
  </si>
  <si>
    <t xml:space="preserve">Secretaria de Infraestructura y Superintendencia de Registro y Notariado </t>
  </si>
  <si>
    <t>1.5.4 Espacios Públicos</t>
  </si>
  <si>
    <t>Mantener y adecuar la infraestructura física del departamento del Cesar</t>
  </si>
  <si>
    <t xml:space="preserve"> Espacios publicos construidos.</t>
  </si>
  <si>
    <t xml:space="preserve">Construccion sendero peatonal al monumento Santo Eccehomo Municipio de Valledupar, Departamento del Cesar </t>
  </si>
  <si>
    <t>1. Viabilizacion y Priorizacion de proyecto</t>
  </si>
  <si>
    <t xml:space="preserve">Proyecto Viabilizado y priorizado </t>
  </si>
  <si>
    <t xml:space="preserve"> Secretario de Infraestructura y Oficina Asesora de Planeación  </t>
  </si>
  <si>
    <t xml:space="preserve">2. Proceso de Contratacion (Publicacion de proyecto de pliegos, pliegos definitivos y adjudicación </t>
  </si>
  <si>
    <t xml:space="preserve">Proyecto publicado y adjudicado </t>
  </si>
  <si>
    <t xml:space="preserve">Secretaria de Infraestructura </t>
  </si>
  <si>
    <t xml:space="preserve">3. Ejecución del Contrato  </t>
  </si>
  <si>
    <t>Contrato en ejecucion</t>
  </si>
  <si>
    <t>Secretaria de Infraestructura</t>
  </si>
  <si>
    <t xml:space="preserve">Construccion de Obras para el mejoramiento del Centro Recreacional Los Kioskos en el Municipio de Manaure </t>
  </si>
  <si>
    <t>Construccion y Remodelación del Parque Garupal en el Municipio de Valledupar</t>
  </si>
  <si>
    <t xml:space="preserve">Construccion del Centro deportivo Oscar Muñoz Oviedo en el Municipio de Valledupar </t>
  </si>
  <si>
    <t xml:space="preserve">Construccion de Espacios Urbanos en el Municipio de La Gloria </t>
  </si>
  <si>
    <t xml:space="preserve">Construccion de Pavimentos Urbanos en el Municipio de Bosconia </t>
  </si>
  <si>
    <t xml:space="preserve">Construccion del Centro deportivo y recreativo para la integración social del sector Alto Prado en el Municipio de Curumani </t>
  </si>
  <si>
    <t>Construccion Edificio Gobernacion del Cesar, sede Carlos Lleras Restrepo en el Municipio de Valledupar</t>
  </si>
  <si>
    <t xml:space="preserve">1. Proceso de Contratacion (Publicacion de proyecto de pliegos, pliegos definitivos y adjudicación </t>
  </si>
  <si>
    <t xml:space="preserve">Proyecto  adjudicado </t>
  </si>
  <si>
    <t xml:space="preserve">2. Ejecución del Contrato  </t>
  </si>
  <si>
    <t xml:space="preserve">Contrato ejecutado </t>
  </si>
  <si>
    <t xml:space="preserve">Construccion de Centros Ciudadanos de Integración para la Paz (CCIP) en los corregimientos de Caracolicito (El Copey), Arjona (Astrea) Simaña (La Gloria) y en la Vereda Vijagual (Gonzalez) Departamento del Cesar </t>
  </si>
  <si>
    <t xml:space="preserve"> Secretario de Infraestructura </t>
  </si>
  <si>
    <t>07-3-23311-42</t>
  </si>
  <si>
    <t xml:space="preserve">Seguridad Ciudadana y Orden Público </t>
  </si>
  <si>
    <t>Secretaria de Infraestructura y Secretaria de Gobierno</t>
  </si>
  <si>
    <t xml:space="preserve">Remodelación y/o Adecuación del Parque del Barrio Mareigua en el Municipio de Valledupar </t>
  </si>
  <si>
    <t xml:space="preserve">Proyecto adjudicado </t>
  </si>
  <si>
    <t>99-7-322154117-10-3</t>
  </si>
  <si>
    <t xml:space="preserve">Construcción, Ampliación y Adecuación  de las subestaciones de Policia de los Corregimientos de Aguas Blancas en el  municipio de Valledupar y de Arjona en el Municipio de Astrea  del Departamento del Cesar  </t>
  </si>
  <si>
    <t xml:space="preserve"> Secretaria de Infraestructura </t>
  </si>
  <si>
    <t>Contrato ejecutado</t>
  </si>
  <si>
    <t xml:space="preserve">Adecuacion y Mejoramiento de escenarios deportivos en los corregimientos El Rincon, Las Pitillas, Nuevas Flores, Tocaimo y el Barrio 21 de Enero del Municipio de San Diego </t>
  </si>
  <si>
    <t>99-7-32217213-10-3</t>
  </si>
  <si>
    <t xml:space="preserve">Remodelación del Parque El Progreso, en el Municipio de La Jagua de Ibirico </t>
  </si>
  <si>
    <t xml:space="preserve">1. Ejecución del Contrato  </t>
  </si>
  <si>
    <t>99-7-322154116 - 10</t>
  </si>
  <si>
    <t xml:space="preserve">Remodelacion y/o Adecuacion del primer piso de la sede de la Gobernacion del Cesar en el Municipio de Valledupar </t>
  </si>
  <si>
    <t xml:space="preserve">Secretaria de Infraestructura y Oficina Asesora de Planeación </t>
  </si>
  <si>
    <t>99-7-3224111-10</t>
  </si>
  <si>
    <t>Construccion de un parque recreo  - deportivo  en el Barrio Don Alberto, Municipio de Valledupar</t>
  </si>
  <si>
    <t>1.6 Cultura nuestro mayor patrimonio</t>
  </si>
  <si>
    <t>Promover el desarrollo social y cultrural del Cesar a través del acceso, fortalecimiento, promoción y divulgación de sus diversas expresiones.</t>
  </si>
  <si>
    <t>Desarrollar un proyecto de cualificación "Cuerpo Sonoro: Expresiones artísticas y primera infancia, dirigido a los agentes educativos y culturales</t>
  </si>
  <si>
    <t>Agentes educativos y culturales con expresiones artísticas y primera infancia cualificados.</t>
  </si>
  <si>
    <t>FORTALECIMIENTO DE LA CULTURA A TRAVÉS DEL FOMENTO Y APOYO A LA DIVERSIDAD ARTÍSTICA Y EL PATRIMONIO CULTURAL EN EL DEPARTAMENTO DEL CESAR</t>
  </si>
  <si>
    <t>Elaboración   del proyecto</t>
  </si>
  <si>
    <t xml:space="preserve">Proyecto radicado y priorizado </t>
  </si>
  <si>
    <t>1  directo</t>
  </si>
  <si>
    <t>Asesor de Cultura</t>
  </si>
  <si>
    <t>03-3-2161-12</t>
  </si>
  <si>
    <t>Estampilla Pro-Cultura</t>
  </si>
  <si>
    <t xml:space="preserve">x </t>
  </si>
  <si>
    <t>Solicitud de CDP</t>
  </si>
  <si>
    <t xml:space="preserve">Realizar convenios </t>
  </si>
  <si>
    <t>Convenio firmado</t>
  </si>
  <si>
    <t>1 directo</t>
  </si>
  <si>
    <t>Desarrollo de Procesos</t>
  </si>
  <si>
    <t>Inicio de Actividades</t>
  </si>
  <si>
    <t>4 directos y 15 indirectos</t>
  </si>
  <si>
    <t>Ejecución y terminación del convenio</t>
  </si>
  <si>
    <t>Entrega de Informe y resultados</t>
  </si>
  <si>
    <t xml:space="preserve">Apoyar a los 25 municipios del Departamento en eventos artísticos, lúdicos y festivos de carácter colectivo como expresión de la diversidad y de las manifestaciones culturales.  </t>
  </si>
  <si>
    <t>Municipios en eventos artísticos lúdicos y festivos de carácter colectivo como expresión de la diversidad y de las manifestaciones culturales apoyados.</t>
  </si>
  <si>
    <t>50 indirectos</t>
  </si>
  <si>
    <t xml:space="preserve">Convenio firmado </t>
  </si>
  <si>
    <t>100 indirectos</t>
  </si>
  <si>
    <t>Realizar un (1) encuentro subregionales de cultura, anualmente</t>
  </si>
  <si>
    <t>Encuentro subregionales realizados.</t>
  </si>
  <si>
    <t>10 directos, 40 indirectos</t>
  </si>
  <si>
    <t>Realizar convenios</t>
  </si>
  <si>
    <t>Clausura del programa, ejecución y terminación del convenio</t>
  </si>
  <si>
    <t>Desarrollar procesos de formación contínua y pertinente a 3.000 personas en áreas artísticas.</t>
  </si>
  <si>
    <t>Personas en áreas artísticas formadas.</t>
  </si>
  <si>
    <t xml:space="preserve">10 directos, 4 indirectos </t>
  </si>
  <si>
    <t>8 directos, 30 indirectos</t>
  </si>
  <si>
    <t>Fortalecer las 25 escuelas de Formación musical - artística  y  Adoptar e implementar de manera gradual el "Plan de Música para la convivencia y la reconciliación</t>
  </si>
  <si>
    <t xml:space="preserve">Escuelas de formaciòn musical fortalecidas. </t>
  </si>
  <si>
    <t>35 directos. 7 indirectos</t>
  </si>
  <si>
    <t>Ejecución y terminación de actividades</t>
  </si>
  <si>
    <t>11/30/2019</t>
  </si>
  <si>
    <t>Formar, capacitar o profesionalizar a 25 creadores y/o gestores culturales y artístas emplírico.</t>
  </si>
  <si>
    <t>Creadores y/o gestores culturales formados.</t>
  </si>
  <si>
    <t>35 directos, 5 indirectos</t>
  </si>
  <si>
    <t xml:space="preserve">Fomentar el Plan de Lectura -  Escritura </t>
  </si>
  <si>
    <t>Plan de Lectura y Escritura, fomentado.</t>
  </si>
  <si>
    <t xml:space="preserve">SERVICIOS BIBLIOTECARIOS PARA FOMENTAR Y DESARROLLAR LA LECTURA Y ESCRITURA EN EL DEPARTAMENTO CESAR, AÑO 2019” </t>
  </si>
  <si>
    <t>16 empleos directos y 5 indirectos.</t>
  </si>
  <si>
    <t>Recursos Propios</t>
  </si>
  <si>
    <t>X</t>
  </si>
  <si>
    <t>Apoyar y fortalecer la Red Departamental de Bibliotecas Públicas</t>
  </si>
  <si>
    <t xml:space="preserve">Bibliotecas pùblicas apoyadas y fortalecidas. </t>
  </si>
  <si>
    <t>FORTALECIMIENTO DE LA RED DE BIBLIOTECAS PÚBLICAS A TRAVÉS DEL APOYO Y  PROMOCIÓN, DE LA LECTURA, ESCRITURA Y DESARROLLO DE SERVICIOS BIBLIOTECARIOS EN EL DEPARTAMENTO DEL CESAR, VIGENCIA 2019</t>
  </si>
  <si>
    <t xml:space="preserve">Proyecto radicado, revisado, aprobado y priorizado </t>
  </si>
  <si>
    <t xml:space="preserve">20 empleos directos y 10 indirectos.
</t>
  </si>
  <si>
    <t>Concertación con la Red de Bibliotecas muncipales y corregimentales</t>
  </si>
  <si>
    <t>Convenio ejecutado y terminado</t>
  </si>
  <si>
    <t xml:space="preserve">Desarrollar el programa "Leer es mi Cuento" dirigido a la primera infancia a través de la Red de Bibliotecas públicas departamental, durante el cuatrenio </t>
  </si>
  <si>
    <t>Programa " leer es mi cuento " desarrollado.</t>
  </si>
  <si>
    <t xml:space="preserve"> SALTO SOCIAL </t>
  </si>
  <si>
    <t xml:space="preserve">Lograr la masificacion y posicionamiento del deporte en sus diversas disciplinas, en la que el gobierno sera promotor y garante de la actividad deportiva inclusiva para toda la poblacion cesarenece. </t>
  </si>
  <si>
    <t>Realizar seis (6) festivales escolares por año vinculando a 6000 niños y niñas durante el cuatrenio.</t>
  </si>
  <si>
    <t>Festivales escolares para niños y ñinas, vinculados.</t>
  </si>
  <si>
    <t>APOYO A LA SECRETARIA DE RECREACION Y DEPORTES PARA EL FOMENTO DEL DEPORTE LA ACTIVIDAD FISICA LA RECREACION Y EL APROVECHAMIENTO DEL TIEMPO LIBRE EN EL DEPARTAMENTO DEL CESAR - VIGENCIA 2019.</t>
  </si>
  <si>
    <t>Secretaria de Recreacion y deportes</t>
  </si>
  <si>
    <t>Festivales escolares para niños y ñinas a víctimas,  vinculados.</t>
  </si>
  <si>
    <t>Promover la recreación para 3.000 niños y jóvenes del Departamento en el cuatrenio.</t>
  </si>
  <si>
    <t>Niños y jovenes promovidas en recreación.</t>
  </si>
  <si>
    <t>APOYO A LA SECRETARIA DE RECREACION Y DEPORTES PARA EL FOMENTO DEL DEPORTE LA ACTIVIDAD FISICA LA RECREACION Y EL APROVECHAMIENTO DEL TIEMPO LIBRE EN EL DEPARTAMENTO DEL CESAR - VIGENCIA 2019,.</t>
  </si>
  <si>
    <t>Jóvenes víctimas promovidas en recreación.</t>
  </si>
  <si>
    <t>Promover el deporte social comunitario, vinculando a 3.000 participantes durante el cuatrienio.</t>
  </si>
  <si>
    <t>Participantes de deporte social comunitario promovidos.</t>
  </si>
  <si>
    <t xml:space="preserve">Presentar Proyecto a Coldeportes Nacional para la adquisicion de recuersos de cofinanciacion. </t>
  </si>
  <si>
    <t>Participantes víctimas de deporte social comunitario promovidos.</t>
  </si>
  <si>
    <t>Promover la participación de 10.000 niños, adolescentes  y jóvenes de los municipios en los juegos "Supérate Intercolegiados", anualmente.</t>
  </si>
  <si>
    <t xml:space="preserve">Niños,adolecentes y jovenes promovidos en la participaciòn en los juegos superate. </t>
  </si>
  <si>
    <t>APOYO A LA SECRETARIA DE RECREACION Y DEPORTES PARA EL FOMENTO DEL DEPORTE LA ACTIVIDAD FISICA LA RECREACION Y EL APROVECHAMIENTO DEL TIEMPO LIBRE EN EL DEPARTAMENTO DEL CESAR - VIGENCIA 2019,</t>
  </si>
  <si>
    <t>31 12 2019</t>
  </si>
  <si>
    <t>Niños,adolecentes y jovenes victimas promovidos en la participaciòn en los juegos superate.</t>
  </si>
  <si>
    <t>Fomentar la realización de cuatro (4) eventos deportivos departamentales anualmente.</t>
  </si>
  <si>
    <t>Realizaciòn de eventos deportivos fomentados.</t>
  </si>
  <si>
    <t xml:space="preserve">Relizar eventos departamentales. </t>
  </si>
  <si>
    <t>Eventos departamentales  realizados.</t>
  </si>
  <si>
    <t>Víctimas participando en eventos deportivos fomentados.</t>
  </si>
  <si>
    <t>Impulsar la creación de escuelas de formación deportiva en cada municipio y fortalecerlas.</t>
  </si>
  <si>
    <t>Escuelas deportivas impulsadas.</t>
  </si>
  <si>
    <t>Apoyar cuatro (4) olimpiadas especiales para niños, niñas, adolescentes, jóvenes y adultos  en condición de discapacidad en el cuatrienio.</t>
  </si>
  <si>
    <t>Niños,niñas adolecentes, jòvenes y adultos en olimpiadas especiales apoyados.</t>
  </si>
  <si>
    <t>*Realizar una olimpiada  departamental para Participar en las olimpiadas especiales nacionales en Bogota.</t>
  </si>
  <si>
    <t>Olimpiadas especiales apoyadas.</t>
  </si>
  <si>
    <t>Realizar cuatro (4) encuentros departamentales para el Adulto Mayor, en el cuatrienio.</t>
  </si>
  <si>
    <t>Encuentros para adulto mayor realizados.</t>
  </si>
  <si>
    <t xml:space="preserve">*Socializacion del programa de recreacion para el adulto mayor a las primeras gestoras de los municipios del departamento del Cesar.
*Participar en el encuentro departamental del adulto mayor.
*Paricipar en el encuentro nacional. </t>
  </si>
  <si>
    <t>*Encuentros departamentales y nacionales para el adulto mayor realizados.</t>
  </si>
  <si>
    <t>Fortalecer 25 organizaciones deportivas, anualmente.</t>
  </si>
  <si>
    <t xml:space="preserve">Organizaciones deportivas fortalecidas. </t>
  </si>
  <si>
    <t>Apoyar a las selecciones en  60 participaciones anualmente en certámenes deportivos de orden regional, nacional e internacional.</t>
  </si>
  <si>
    <t xml:space="preserve">Selecciones apoyadas para la participaciones en certamenes deportivos. </t>
  </si>
  <si>
    <t>*Participacion en torneos preparatorios y clasificatorios a Juegos Nacionales y paranacionales 2019.</t>
  </si>
  <si>
    <t>Participaciones en certamenes deportivos de orden regional nacional e internacional apoyadas.</t>
  </si>
  <si>
    <t>Participar en los Juegos Nacionales y Paranacionales en el año 2019 vinculando a los deportistas cesarences.</t>
  </si>
  <si>
    <t>APOYO Y PREPARACION PARA LOS DEPORTISTAS DE LAS DIFERENTES DISCIPLINAS DEL DEPARTAMENTO DEL CESAR A LOS JUEGOS NACIONALES Y PARANACIONALES EN LA CIUDAD DE CARTAGENA VIGENCIA 2019.</t>
  </si>
  <si>
    <t>*Participacion a Juegos Nacionales y Paranacionales en la ciudad de Cartagena 2019.</t>
  </si>
  <si>
    <t>Participaciones  en los Juegos Nacionales y Pranacionales 2019</t>
  </si>
  <si>
    <t>Fortalecer el Centro de Servicios Biomédicos.</t>
  </si>
  <si>
    <t>Centro de servicios biomedicos fortalecido.</t>
  </si>
  <si>
    <t>Crear e implementar un programa de Estímulos a los deportistas.</t>
  </si>
  <si>
    <t>Programa de estimulos a deportistas creado.</t>
  </si>
  <si>
    <t xml:space="preserve">Programas de estimulos  a deportistas, implementado. </t>
  </si>
  <si>
    <t>Fomentar la actividad física y promover hábitos y estilos de vida saludables, vinculando a 42.000 personas de todas las edades durante el cuatrienio.</t>
  </si>
  <si>
    <t>Personas de todas la edades, en actividad física y hábitos y estilos de vida saludables, vinculandas</t>
  </si>
  <si>
    <t>*Convenio Interadministrativo con Coldeportes Nacional.
*contratacion del personal para los municipios a impactar.
* Convocatoria del personal para los grupos regulares de Actividad fisica (3 veces x semana)
de los diferentes barrios de Valledupar.
* Convocatoria  de los Grupos No Regulares. (1 ves x semana).
* Actividades Especiales con abuelos felices,  Reinsertados, Ejercito y Policia Nacional.
* Brindar Asesoria a Instituciones u Organizaciones.
*Vinculacion de usuarios en  grupos regulares y no regulares en el ambito comunitario y salud.
*Conformacion de grupos no regulares
*Actividades especiales en el ambito educativo
*Brindar consejeria a hogares de los grupos regulares.
*Caminata de los 5k por la salud y la paz.
*Celebracion del dia muncial de la actividad fisica.</t>
  </si>
  <si>
    <t>Personas víctimas de todas la edades, en actividad física y hábitos y estilos de vida saludables, vinculandas</t>
  </si>
  <si>
    <t>Cualificar el recurso humano al servicio del deporte, a través de eventos de educación continuada, vinculando 2.200 personas en el cuatrienio.</t>
  </si>
  <si>
    <t>Recurso humano al servicio del deporte cualificados.</t>
  </si>
  <si>
    <t>Recurso humano víctima al servicio del deporte cualificados</t>
  </si>
  <si>
    <t>Construir 35 Parques Biosaludables.</t>
  </si>
  <si>
    <t>Parques biosaludables construidos.</t>
  </si>
  <si>
    <t>SUMINISTRO E INSTALACION DE PARQUES BIOSALUDABLES (GIMNASIOS AL AIRE LIBRE) PARA PROMOVER LA ACTIVIDAD FISICA EN  EL DEPARTAMENTO DEL CESAR.</t>
  </si>
  <si>
    <t>Instalación de parques biosaludabes en 24 municipios</t>
  </si>
  <si>
    <t>Parques Biosaludables Instalados</t>
  </si>
  <si>
    <t>Parques biosaludables en territorios con proceso de reparación colectiva, retorno y rehubicación construidos.</t>
  </si>
  <si>
    <t>Construir y/o adecuar 25 escenarios deportivos en el departamento del Cesar.</t>
  </si>
  <si>
    <t>Escenarios deportivos construidos adecuados.</t>
  </si>
  <si>
    <t>ADECUACION Y CONTRUCCION DE ESCENARIOS DEPORTIVOS PARA EL FOMENTO DEL DEPORTE LA ACTIVIDAD FISICA, LA RECREACION Y EL APROVECHAMIENTO DEL TIEMPO LIBRE.</t>
  </si>
  <si>
    <t xml:space="preserve">Adecuacion y contruccion de escenarios deportivos </t>
  </si>
  <si>
    <t>Escenarios deportivos adecuados y contruidos.</t>
  </si>
  <si>
    <t xml:space="preserve">Escenarios deportivos, en territorios con proceso de reparación colectiva, retorno y rehubicación construidos. </t>
  </si>
  <si>
    <t>Construir la villa olimpica como centro integral para los deportistas de alto rendimiento.</t>
  </si>
  <si>
    <t>Villa olimpica contruida</t>
  </si>
  <si>
    <t>1.7 Cesar Recreativo y Competitivo</t>
  </si>
  <si>
    <t>1.2.4 Abuelos Felices</t>
  </si>
  <si>
    <t>1.2.3 Mujeres constructoras de PAZ</t>
  </si>
  <si>
    <t>Aumentar acciones afirmativas con enfoque poblacional, fomentando el pleno ejercicio y goce efectivo de sus derechos y una vida libre de violencias, dirigidos al desarrollo y a la construcción de paz de nuestra sociedad.</t>
  </si>
  <si>
    <t>Implementar un (1) programa dirigido a 50.000 personas para la equidad de genero basado en nuevas masculinidades, bajo los componentes de educacio, participacion,una vida libre de violencia,autonomia economica,construccion de paz y convicencia social , en el cuatrienio.</t>
  </si>
  <si>
    <t>Programa para la equidad de género basado en las nuevas masculinades, implementado.</t>
  </si>
  <si>
    <t xml:space="preserve">Fomentar y mejorar el acceso femenino a los programas de fomento al emprendimiento, a la transformación y comercialización. </t>
  </si>
  <si>
    <t xml:space="preserve">Gestionar alianzas de fortalecimiento de la casa taller mediante la vinculación de la empresa pública y privada </t>
  </si>
  <si>
    <t xml:space="preserve">Impulsar la actualizacion y socializar la politica publica de equidad de gereno para las mujeres </t>
  </si>
  <si>
    <t>Fortalecer la institucionalidad con la puesta en marcha de la mesa de erradicación de las violencias de género y la ruta de atención en violencias contra las mujeres.</t>
  </si>
  <si>
    <t>Fortalecer a 1,000 unidades de negocios existentes de mujeres vulnerables</t>
  </si>
  <si>
    <t>unidades de negocios de mujeres fortalecidas</t>
  </si>
  <si>
    <t>Unidades de negocios fortalecidas</t>
  </si>
  <si>
    <t>Diseñar, construir, adecuar o mejorar 300.000 m2 de espacios públicos  del departamento</t>
  </si>
  <si>
    <t>Desarrollar cuatro (4) programas de capacitación técnica y empresarial, dirigido a las asociaciones mineras  durante el cuatrienio.</t>
  </si>
  <si>
    <t>Programas de capacitación técnica y empresarial, dirigido a las asociaciones mineras, desarrolladas.</t>
  </si>
  <si>
    <t>Capacitación en  sistema de gestion de seguridad y salud en el trabajo a las  asociaciones mineras de explotación  de arcillas,  arenas y  gravas  en el Dpto. del Cesar</t>
  </si>
  <si>
    <t>No.de asociaciones capacitadas</t>
  </si>
  <si>
    <t>Secretaria de Minas y Energía</t>
  </si>
  <si>
    <t>03-3-2231-20</t>
  </si>
  <si>
    <t>Rentas propias</t>
  </si>
  <si>
    <t>Apoyar el suministro de equipos, maquinaria e infraestructura a seis (6) asociaciones mineras  en el cuatrienio.</t>
  </si>
  <si>
    <t>Asociaciones mineras apoyadas.</t>
  </si>
  <si>
    <t xml:space="preserve">Suministro de Equipos Para el Fortalecimiento a las unidades productivas mineras de explotación de arena, grava y arcilla en el Dpto. del Cesar. </t>
  </si>
  <si>
    <t>No. de asociaciones dotadas</t>
  </si>
  <si>
    <t>OCAD</t>
  </si>
  <si>
    <t>Realizar dos (2) eventos de capacitación relacionados con las actividades geológicas, mineras y ambientales, dirigidos a profesionales, estudiantes y funcionarios de entes territoriales.</t>
  </si>
  <si>
    <t>Eventos de capacitación relacionados con las actividades geológicas, mineras y ambientales. Realizados.</t>
  </si>
  <si>
    <t xml:space="preserve">Participación en el tercer foro Minero-Energético Ambiental, con entidades de orden Nacional y Local, en la ciudad de Valledupar del Dpto. del Cesar </t>
  </si>
  <si>
    <t>Articular con otras sectoriales, entidades oficiales y/o privadas, la generación de tres (3) unidades de negocios para poblaciones de influencia minera.</t>
  </si>
  <si>
    <t>Unidades de negocios para poblaciones de influencia minera, generadas.</t>
  </si>
  <si>
    <t>Realizar cuatro (4) participaciones en eventos nacionales para fomento y promoción de los minerales del Departamento.</t>
  </si>
  <si>
    <t>Participación en eventos nacionales para fomento y promoción de los minerales del Departamento realizados.</t>
  </si>
  <si>
    <t xml:space="preserve">Participación en el II foro Minero-Energético Ambiental, con entidades de orden Nacional y Local, en la ciudad de Valledupar. </t>
  </si>
  <si>
    <t xml:space="preserve"> PRODUCTIVIDAD, COMPETITIVIDAD E INFRAESTRUCTURA</t>
  </si>
  <si>
    <t>2.4 Vías: el camino para competir</t>
  </si>
  <si>
    <t>Promover de la mano del gobierno nacional y en alianza con el sector privado, el desarrollo de capacidades que mejoren la oferta de infraestructura de vías y transporte multimodal, para que el departamento del Cesar conquiste liderazgo en este factor determinante en la competitividad.</t>
  </si>
  <si>
    <t>1. Mantener, rehabilitar, mejorar  y/o pavimentar 2.000 kilómetros de vías secundarias y terciarias</t>
  </si>
  <si>
    <t xml:space="preserve">1. Kilometros de vìas secundarias y terciarias mejoradas, rehabilitadas,mantenidas y pavimentadas </t>
  </si>
  <si>
    <t xml:space="preserve">Construccion de puentes afectados por avenidas torrenciales y socavacion ubicados en los Municipios de Agustin Codazzi y San Diego </t>
  </si>
  <si>
    <t>99-7-3222413-10-3</t>
  </si>
  <si>
    <t xml:space="preserve">Secretaria de Infraestructura y Oficina Gestion del Riesgo </t>
  </si>
  <si>
    <t xml:space="preserve">Construccion de Placa Huella en la Via que del municipio de San Diego comunica El Rincon - Municipio de San Diego </t>
  </si>
  <si>
    <t>99-7-3-222414-10-3</t>
  </si>
  <si>
    <t>Rehabilitación y Pavimentación de las vias secundarias y terciarias en el Departamento (tramo Raices - Alto de la Vuelta - Badillo)</t>
  </si>
  <si>
    <t>Rehabilitacion y Pavimentacion del Tramo Chiriguaná - Rincon Hondo en el Municipio de  Chiriguaná  (12 Kms)</t>
  </si>
  <si>
    <t>Rehabilitacion y Pavimentacion del Tramo Tamalameque - Puerto Bocas en el Municipio de  Tamalameque  (4,5 Kms)</t>
  </si>
  <si>
    <t>Rehabilitacion y Pavimentacion del Tramo El Perro  - Guaymaral en el Municipio de  Valledupar  (10 Kms)</t>
  </si>
  <si>
    <t xml:space="preserve">Mejoramiento de Via Terciaria mediante construccion en placa huella   de un tramo de via que conduce del Corregimiento de Atanquez hacia   Guatapuri  y Chemesquemena en el Municipio de  Valledupar  (2,8 kms)  </t>
  </si>
  <si>
    <t>03-3-22411-23</t>
  </si>
  <si>
    <t>ACPM</t>
  </si>
  <si>
    <t>Rehabilitacionde Vias secundarias y tercairias en el Departamento del Cesar Tramo Codazzi - Via Nacional (10 Kms)</t>
  </si>
  <si>
    <t>Mantenimiento rutinario de Vias del Plan Vial Departamental del Cesar (57,20 kms)</t>
  </si>
  <si>
    <t>2.3 Mineria Sostenible</t>
  </si>
  <si>
    <t>2.5 Gestión del Riesgo</t>
  </si>
  <si>
    <t>Mejorar el conocimiento del riesgo de desastres en el departamento del Cesar.</t>
  </si>
  <si>
    <t xml:space="preserve"> • Coadyuvar a la profesionalización, maestrías y doctorados de personas pertenecientes a las entidades integrantes del sistema departamental de gestión del riesgo de desastres.                                                                                               • Propender al desarrollo de la Investigación orientada a la gestión del riesgo de desastres.                                                                                                                       •Apoyar los POMCAS formulados con la incorporación del componente de gestión del riesgo.   </t>
  </si>
  <si>
    <t>Crear e implementar los Fondos Departamental de Bomberos y de Gestión del Riesgo de Desastre, en un año.</t>
  </si>
  <si>
    <t>Fondo Departamental de Bomberos implementado.</t>
  </si>
  <si>
    <t>Fortalecimiento al Sistema de Gestión para el Riesgo de Desastres</t>
  </si>
  <si>
    <t>No. 03-3-2253-20</t>
  </si>
  <si>
    <t>Ingresos Corrientes de Libre Destinación del Departamento.</t>
  </si>
  <si>
    <t>Fondo Departamental de Gestión del Riesgo implementado.</t>
  </si>
  <si>
    <t xml:space="preserve">Fortalecimiento a los cuerpos de bomberos del departamento </t>
  </si>
  <si>
    <t>No. 03-3-2252-20</t>
  </si>
  <si>
    <t>De acuerdo a la Ordenanza 135 de 2016 - Artículo 11: Los recursos del Fondo Departamental de Gestión para el Riesgo de Desastres provendrán de los ingresos corrientes tributarios del Departamento, es decir, el 0,5% de los Ingresos Corrientes de Libre Destinación del Departamento.</t>
  </si>
  <si>
    <t>Reducir la construcción de nuevas condiciones de riesgo en el desarrollo territorial, sectorial y ambiental sostenible.
Reducir las condiciones existentes de riesgo de desastres.</t>
  </si>
  <si>
    <t>•Propender a que los municipios de Departamento conformen, fortalezcan y pongan en marcha Cuerpo de Bomberos                                                    
•Diligenciar la construcción y fortalecimiento del Centro departamental de operaciones de gestión del riesgo y central de despacho.                                        
• Realizar la caracterización de los escenarios de riesgo y análisis de los mismos en los municipios del Departamento.                                                               
• Coadyuvar a la realización de estudios de vulnerabilidad en sus redes de acueducto y alcantarillado, susceptibilidad a incendios forestales y amenazas por movimientos en masa.                                                                                       • Impulsar la incorporación de la Gestión del Riesgo de Desastres y Medidas de Adaptación al Cambio Climático de los Instrumentos de Planificación del Desarrollo y del Ordenamiento del Territorio.</t>
  </si>
  <si>
    <t>Coadyuvar a la conformación, dotación y capacitación de un Equipo Departamental de respuesta inmediata para incendios forestales</t>
  </si>
  <si>
    <t>Equipo Departamental de Respuesta Inmediata para incendios forestales, dotado y capacitado.</t>
  </si>
  <si>
    <t xml:space="preserve">Preparacion ante la respuesta a emergencias </t>
  </si>
  <si>
    <t>Garantizar un oportuno, eficaz y adecuado manejo de desastres en el departamento del Cesar.</t>
  </si>
  <si>
    <t xml:space="preserve">•Impulsar la creación de un Centro de Reserva municipal equipado con todos los srvicios básicos de respuesta.                                                                  
•Gestionar la Sala de crisis y sala de radios departamental y dos municipales, construidas, dotadas y en funcionamiento.                                                                     
• Gestionar la implantación de un sistema de alerta por eventos hidrológicos extremos instalado y en funcionamiento.                                                                        </t>
  </si>
  <si>
    <t>Realizar tres (3) encuentros departamentales de transferencia de conocimiento con las entidades y organismos operativos del SNGRD y empresas del sector minero energético, en el cuatrienio.</t>
  </si>
  <si>
    <t>Encuentros Departamentales de transferencia de conocimiento, realizados.</t>
  </si>
  <si>
    <t>Fortalecimiento de la capacidad operativa de la Oficina de Gestion del Riesgo para la coordinacion e implentacion de los procesos de Gestion del Riesgo de Desastres en el Departamento del Cesar</t>
  </si>
  <si>
    <t>No. 16-3-2253-20</t>
  </si>
  <si>
    <t>$485,622,704,00</t>
  </si>
  <si>
    <t>Fortalecer la gobernanza, la educación y comunicación social en la gestión del riesgo con enfoque poblacional y diversidad cultural.</t>
  </si>
  <si>
    <t>Coadyuvar el fortalecimiento de la preparación para la respuesta a emergencia y para la recuperación a los eventos adversos.                                                     
• Construir, dotar y poner en marcha un Centro Departamental Logístico con capacidad para responder ante desastres a nivel departamental y apoyar intervenciones a nivel regional.                                                                                                  • Propender por el Fortalecimiento de la Capacidad  Institucional del Sistema Departamental de Gestión del Riesgo de Desastres.</t>
  </si>
  <si>
    <t>Instalar un Sistema Departamental de telecomunicaciones de emergencia y Desastre departamental, conectando a todos los municipios.</t>
  </si>
  <si>
    <t>Sistema departamental de telecomunicaciones instalado.</t>
  </si>
  <si>
    <t xml:space="preserve">Puesta en operación del sistema departametal de comunicaciones </t>
  </si>
  <si>
    <t>No. 16-3-2252-20
No. 03-3-2251-20</t>
  </si>
  <si>
    <t>Formar como tecnólogos a 120 integrantes de las entidades operativas que conforman el sistema departamental de gestión del riesgo a través del SENA, durante el cuatrienio.</t>
  </si>
  <si>
    <t>Tecnólogos en sistema departamental de gestion de riesgo formados.</t>
  </si>
  <si>
    <t>No. 03-3-2251-20</t>
  </si>
  <si>
    <t>Gestión del Riesgo</t>
  </si>
  <si>
    <t>Emprender la defensa y protección de la Biodiversidad Cesarense, disminuyendo los desequilibrios hidrologicos y ecologicos; avanzando en la mitigación del cambio climatico.</t>
  </si>
  <si>
    <t>Entregar 2000 hornillas o estufas ecológicas, para la población ubicada en las ecorregiones estratégicas del Departamento.</t>
  </si>
  <si>
    <t>Hornillas o estufas ecologicas en poblaciones ubicadas en las ecorregiones entregadas.</t>
  </si>
  <si>
    <t>Implementación de estufas ecologicas para la reducción de gases de efecto invernadero en los municipios de Valledupar, El Copey, Tamalameque, Aguachica y Gamarra.</t>
  </si>
  <si>
    <t>Diciembre de 2019</t>
  </si>
  <si>
    <t>Secretaria de Ambiente</t>
  </si>
  <si>
    <t>No. de estufas construidas</t>
  </si>
  <si>
    <t>No. de personas y/o familias sensibilizadas</t>
  </si>
  <si>
    <t>Impulsar un (1) Proyecto de Reforestación de 1000 hectáreas en sistema Silvopastoril, agroforestal, bosque protector o de regeneración pasiva (cerramiento).</t>
  </si>
  <si>
    <t>Protección con barreras perimetrales para los predios adquiridos en cumplimiento al Decreto 0953 del 2013 por la Gobernación del Cesar en jurisdicción d elos municipios de La Paz, Manaure y Agustin Codazzi en el Departamento del Cesar.</t>
  </si>
  <si>
    <t xml:space="preserve">Implementación de pagos por servicios ambientales y estrategias de recuperación en areas de importancia ecosistemica para la conservación del recurso hidrico en los municipios de Gamarra, San Alberto, Aguachica y Curumaní. </t>
  </si>
  <si>
    <t>No. de hectareas restauradas</t>
  </si>
  <si>
    <t>2)Implementacion de sistemas agroforestales</t>
  </si>
  <si>
    <t>No. de hectareas con sistemas agroforestales establecidas</t>
  </si>
  <si>
    <t>Promover el desarrollo de cinco (5) proyectos formulados en el Plan de Manejo Ambiental del Complejo Cenagoso de la Zapatosa y humedales menores.</t>
  </si>
  <si>
    <t>Proyectos formulados en el Plan de Manejo Ambiental del Complejo Cenagoso de la Zapatosa y humedales menores, desarrollado.</t>
  </si>
  <si>
    <t xml:space="preserve">No. de personas capacitadas </t>
  </si>
  <si>
    <t>No. de especies sembradas</t>
  </si>
  <si>
    <t>Hectareas recuperadas</t>
  </si>
  <si>
    <t xml:space="preserve">Construcción de la intervención urbana y paisajistica en el humedal Maria Camila en el Municipio de Valledupar </t>
  </si>
  <si>
    <t>Obra Construida</t>
  </si>
  <si>
    <t>Desarrollar un proyecto enmarcado en el plan de manejo del eco parque Los Besotes</t>
  </si>
  <si>
    <t>Proyecto enmarcado en el Plan de Manejo del Eco parque Los Besotes Desarrollado.</t>
  </si>
  <si>
    <t>Fortalecimiento del ecoturismo  a través de la adecuación de senderos de interpretación ambiental en el eco-parque los Besotes, municipio de Valledupar, Cesar.</t>
  </si>
  <si>
    <t>No. de Km intervenidos</t>
  </si>
  <si>
    <t>2) Construcción e instalacion de señalizaciones</t>
  </si>
  <si>
    <t>Fomentar la cultura del reciclaje, brindar apoyo a los municipios en la implementación del comparendo ambiental Ley 1259 de 2008 y Decreto reglamnetarios, apoyo a PRAES y a la selección de sitios parala ubicación de las escombreras.</t>
  </si>
  <si>
    <t>Proyecto desarrollado</t>
  </si>
  <si>
    <t>Implementación de un sistema de gestión de residuos especiales (Neumaticos Fuera de Uso - NFU) para prevenir y mitigar los impactos en el ambiente, la salud y mejorar la calidad de vida en el Departamento del Cesar.</t>
  </si>
  <si>
    <t>Centro de acopio construido</t>
  </si>
  <si>
    <t>Crear cooperativas de recicladoras</t>
  </si>
  <si>
    <t>Apoyar el desarrollo de un (1) Proyecto de Tecnologías Limpias para zona o ecorregiones que por su fragilidad ecosistémico no están interconectadas al sistema eléctrico.</t>
  </si>
  <si>
    <t>Proyecto de Tecnologías Limpias para zona o ecorregiones que por su fragilidad ecosistémico no están interconectadas al sistema eléctrico, desarrollado.</t>
  </si>
  <si>
    <t>Implementación  de  tecnologias limpias a traves de la construcción de bicicarro generados de empleo a base de energia limpia en diferentes municipios del Departamento del Cesar.</t>
  </si>
  <si>
    <t>No. de personas capacitadas</t>
  </si>
  <si>
    <t xml:space="preserve">Convertir al Departamento del Cesar en un territorio modelo en la contrucción del proceso de Paz, sostenible, así como en la consolidadación del posconflicto </t>
  </si>
  <si>
    <t>Adelantar acciones con las diversas sectoriales para la inclusión de las víctimas y reitegrados en los distintos programas y proyectos a ejecutar dentro del Plan de Desarrollo Departamental</t>
  </si>
  <si>
    <t>Numeros de profesionales contratados</t>
  </si>
  <si>
    <t xml:space="preserve">Oficina Asesora de Paz </t>
  </si>
  <si>
    <t>03-3-2311-20</t>
  </si>
  <si>
    <t>Apoyo técnico a los municipios del departamento del Cesar, en asistencia, atención y reparación integral de la población Víctima y reintegrada.</t>
  </si>
  <si>
    <t>Asignación de recursos para el desplazamiento a los municipios del Departamento del Cesar por parte de los profesionales de la Oficina Asesora de Paz</t>
  </si>
  <si>
    <t>Recursos asignados</t>
  </si>
  <si>
    <t>Realizar jornadas de atención con las intituciones del SNARIV en los municipios donde no existan centro de atención a Víctimas</t>
  </si>
  <si>
    <t>Adquisición de elementos distintivos e institucionales propios de las labores misionales y operativas de la Oficina Asesora de Paz</t>
  </si>
  <si>
    <t>Elementos adquiridos</t>
  </si>
  <si>
    <t>Contratacion de  de un vehiculo  para transportar a los funcionarios de la Oficina Asesora de Paz  a los diferentes Municipios en el cumpolimiento de sus funciones</t>
  </si>
  <si>
    <t>Numero de vehiculos contatados</t>
  </si>
  <si>
    <t>Apoyar la implementación de la política pública del orden nacional de reconciliación y Paz.</t>
  </si>
  <si>
    <t>Formar en el cuatrienio a 300 promotores de la Cultura de Paz y Reintegración mediante la modalidad académica de diplomado ejercido por una Entidad de Educación Superior debidamente reconocida</t>
  </si>
  <si>
    <t>Promotores de la cultura de Paz y reintegración formados.</t>
  </si>
  <si>
    <t>Sensibilizar mediante una (1) campaña de medios, anual, la Politica Pública de Reintegración en el Departamento</t>
  </si>
  <si>
    <t>Campaña de medios de la Politica Pública de Reintegración en el Departamento, sensibilizado.</t>
  </si>
  <si>
    <t>Programa Departamental de Protección y Prevención del Departamento del Cesar estructurado</t>
  </si>
  <si>
    <t>Apoyar la implementación de la política pública del orden nacional en materia de Posconflicto</t>
  </si>
  <si>
    <t>Apoyar cuatro (4) monumentos por la Paz como aporte a la realizacion del derecho de la verdad  y la reconciliacion de la poblacion Victima. (Aguachica, Copey,Chiriguana y la Paz)</t>
  </si>
  <si>
    <t xml:space="preserve">Realizacion de dos(2) documentales de duracion de 6 minutos cada uno con temas relacionados a la Paz y a las actividades desarrollladas de Paz </t>
  </si>
  <si>
    <t>Exposicion fotografica memorias de la violencia, en el Cesar y la Guajira</t>
  </si>
  <si>
    <t>Realizacin de 50 imágenes tomadas de diversos hechos violentos expuestos en zonas veredales y lugares victimizados</t>
  </si>
  <si>
    <t>Impulsar el goce efectivo de los derechos de las Víctimas, la población reintegrada o en proceso de reintegración.</t>
  </si>
  <si>
    <t>Aunar los esfuerzos con las distintas instancias y actores responsables para dar cumplimiento a la ley de víctimas y restitución de tierras, ley 1448 de 2011 y buscar la materialización de planes acciones proyectos programas que redunden en el restablecimiento de los derechos y reparación indemnización, restitución, rehabilitación, satisfacción y garantías de no repetición de los daños fisicos, psicologicos, materiales y social de las víctimas del conflicto armado. (Ayudas Humanitarias)</t>
  </si>
  <si>
    <t>Mesa Departamental de Víctimas fortalecida</t>
  </si>
  <si>
    <t>fondo de seguridad</t>
  </si>
  <si>
    <t>Plan integral seguridad y convivencia creado.</t>
  </si>
  <si>
    <t>Creación y puesta en marcha de un (1) Plan Integral  Seguridad y Convivencia Ciudadana.</t>
  </si>
  <si>
    <t>Campañas publicitarias  a la reducción de violencias implementadas.</t>
  </si>
  <si>
    <t>Implementar cuatro (4) campañas publicitarias tendientes a la reducción de la violencia en todas sus manifestaciones, en el cuatrienio.</t>
  </si>
  <si>
    <t>$2,800,000,000</t>
  </si>
  <si>
    <t>Estaciones de Policía y unidades militares, construidos, mantenidos y/o adecuados.</t>
  </si>
  <si>
    <t>Construir, mantener y/o adecuar 20  estaciones de Policía y unidades militares, en el cuatrienio.</t>
  </si>
  <si>
    <t xml:space="preserve">$2.300.000.000
</t>
  </si>
  <si>
    <t>Instituciones de seguridad  e inteligencia dotadas.</t>
  </si>
  <si>
    <t xml:space="preserve">Dotar a cinco (5) instituciones de seguridad e inteligencia con elementos y equipos de comunicaciones, transporte y tecnologia para mejorar su operatividad en el cuatrenio. </t>
  </si>
  <si>
    <t>3.3 La seguridad es prioridad</t>
  </si>
  <si>
    <t>$30,000,000</t>
  </si>
  <si>
    <t xml:space="preserve">03-3-2321-20 planes de acción de derechos humanos. </t>
  </si>
  <si>
    <t>Implementación de la campaña contra la trata no hay trato.</t>
  </si>
  <si>
    <t xml:space="preserve">AUNAR ESFUERZOS PARA LA IMPLEMENTACIÓN DE CAMPAÑA DE PREVENCIÓN Y PROMOCIÓN EN DDHH EN LOS MUNICIPIOS DEL DEPARTAMENTO DEL CESAR
</t>
  </si>
  <si>
    <t>Campañas de promociòn contra la trata de personas promovido.</t>
  </si>
  <si>
    <t>Promover cuatro (4) campañas de promoción contra la trata de personas.</t>
  </si>
  <si>
    <t>Foros subregionales de derechos humano organizado.</t>
  </si>
  <si>
    <t>Organizar cuatro (4) foros subregionales de derechos humanos en el Departamento, en el cuatrienio.</t>
  </si>
  <si>
    <t>$140,000.000</t>
  </si>
  <si>
    <t xml:space="preserve">FORTALECIMIENTO A LOS PROCESOS ADMINISTRATIVOS Y DE GESTION DE LA SECRETARIA DE GOBIERNO DEL DEPARTAMENTO DEL CESAR DURANTE EL AÑO 2019
</t>
  </si>
  <si>
    <t>Campañas de divulgaciòn de derechos humanos realizadas.</t>
  </si>
  <si>
    <t>Realizar cuatro (4) campañas de divulgación de derechos humanos en el Departamento, en el cuatrienio.</t>
  </si>
  <si>
    <t>30,000,000</t>
  </si>
  <si>
    <t>Diseño y formulación de la campaña, difusión de piezas publicitarias, charlas a la comunidad.</t>
  </si>
  <si>
    <t xml:space="preserve">AUNAR ESFUERZOS PARA LA IMPLEMENTACIÓN DE CAMPAÑA DE PREVENCIÓN Y PROMOCIÓN EN DDHH EN LOS MUNICIPIOS DEL DEPARTAMENTO DEL CESAR
</t>
  </si>
  <si>
    <t>Campañas de prevenciòn y promociòn de derechos humanos realizadas.</t>
  </si>
  <si>
    <t>Realizar cuatro (4) campañas de prevención y promoción en derechos humanos en el Departamento, en el cuatrienio.</t>
  </si>
  <si>
    <t>3.2 Derechos Humanos y Derecho Internacional Humanitario</t>
  </si>
  <si>
    <t>1.2.1 Con los pueblos indígenas, caminamos hacia La Paz</t>
  </si>
  <si>
    <t>Conformar una (1) mesa de concertación indígena anual de los siete pueblos del Departamento.</t>
  </si>
  <si>
    <t>Mesa de concertación indigena conformada.</t>
  </si>
  <si>
    <t>Apoyo logístico para la realización de la mesa departamental de concertación y consulta de las comunidades indíegnas del departamento del Cesar</t>
  </si>
  <si>
    <t xml:space="preserve">PROPIOS </t>
  </si>
  <si>
    <t>Realizar cuatro (4) encuentros artesanales indígenas en el cuatrienio.</t>
  </si>
  <si>
    <t xml:space="preserve">Encuentros artesanales de indìgenas realizados. </t>
  </si>
  <si>
    <t xml:space="preserve">Fortalecimiento de la identidad propia y el intercambio cultural indígena a traves de la realización de dos encuentros artesanales en el departamento del Cesar </t>
  </si>
  <si>
    <t xml:space="preserve">Adquirir 900 hectáreas para saneamiento del resguardo </t>
  </si>
  <si>
    <t>Hectareas para el saneamiento del resguardo, adquiridas.</t>
  </si>
  <si>
    <t>1.2.2 Somos Cesar, somos Afro</t>
  </si>
  <si>
    <t>Realizar cuatro (4) mesas de concertación y consulta de los pueblos Afrocesarenses.</t>
  </si>
  <si>
    <t>Mesas de concertación y consulta de los pueblos Afrocesarenses, realizadas.</t>
  </si>
  <si>
    <t xml:space="preserve">AUNAR ESFUERZOS PARA LA REALIZACIÓN DE LA MESA DE CONCERTACIÓN Y CONSULTA PARA LA COMUNIDAD AFROCESARENCE.
</t>
  </si>
  <si>
    <t>18,000,000</t>
  </si>
  <si>
    <t>Realizar cuatro (4) eventos de conmemoración del día nacional de la Afrocolombianidad.</t>
  </si>
  <si>
    <t>Eventos de conmemoración del día nacional de la Afrocolombianidad, realizada.</t>
  </si>
  <si>
    <t>35,000,000</t>
  </si>
  <si>
    <t>Realizar cuatro (4) encuentros de muestras entoculturales Afrocesarenses.</t>
  </si>
  <si>
    <t>Encuentros de muestras entoculturales Afrocesarense, realizadas.</t>
  </si>
  <si>
    <t>40,000,000</t>
  </si>
  <si>
    <t>4.2 Diálogo Franco con la comunidad</t>
  </si>
  <si>
    <t>Formar 750 líderes formadores en escuela de ciudadanía y liderazgo transformador, durante el cuatrienio</t>
  </si>
  <si>
    <t>Líderes formadores en escuela de ciudadanía y liderazgo formados.</t>
  </si>
  <si>
    <t xml:space="preserve">Aunar esfuerzos para la implementación de programas de formación en participación ciudadana, control social y acción comunal para el camino de desarrollo y la paz en el cesar
diseño e implementación de software para agilizar los trámites y procesos de la oficina de participación ciudadana.
</t>
  </si>
  <si>
    <t>03-3141120</t>
  </si>
  <si>
    <t>300,000,000</t>
  </si>
  <si>
    <t>Capacitar 1400 Juntas de Acción Comunal en el sistema eleccionario, funciones, competencias, programa formador de formadores, emprendimiento comunal y en énfasis para la defensa de la prestación de los servicios públicos durante el cuatrienio.</t>
  </si>
  <si>
    <t>Juntas de Acción Comunal capacitadas.</t>
  </si>
  <si>
    <t>03-3141121</t>
  </si>
  <si>
    <t>Apoyar la realización de cuatro (4) encuentros de las organizaciones comunales, durante el cuatrienio</t>
  </si>
  <si>
    <t xml:space="preserve">Encuentros de las organizaciones comunales realizados. </t>
  </si>
  <si>
    <t xml:space="preserve">Encuentros de las organizaciones comunales realizados. 
</t>
  </si>
  <si>
    <t>03-3141122</t>
  </si>
  <si>
    <t>Adquirir un (1) software que permita agilizar los trámites y procesos de la oficina de participación ciudadana y población en general.</t>
  </si>
  <si>
    <t>Software  para los procesos de las oficinas de participaciòn cuidadana adquirido.</t>
  </si>
  <si>
    <t xml:space="preserve">Software adquirido para los procesos de las oficinas de participación ciudadana
</t>
  </si>
  <si>
    <t>03-3141123</t>
  </si>
  <si>
    <t>Capacitar a 30 organizaciones en control social e inversiones de regalías, salud, agua potable, medio ambiente, desarrollo agroindustrial y minero; y protección al consumidor, durante el cuatrienio.</t>
  </si>
  <si>
    <t xml:space="preserve">Organizaciones en control social e inversiones capacitados. </t>
  </si>
  <si>
    <t>03-3141124</t>
  </si>
  <si>
    <t>Realizar dos (2) congresos departamentales de mujeres en temas de participación ciudadana, en el cuatrienio.</t>
  </si>
  <si>
    <t xml:space="preserve">Congresos departamentales de mujeres en temas de participaciòn ciudadana realizado. </t>
  </si>
  <si>
    <t>03-3141125</t>
  </si>
  <si>
    <t xml:space="preserve"> GESTIÓN TRANSPARENTE, GENERA DESARROLLO</t>
  </si>
  <si>
    <t>4.1 Fortalecimiento y modernización institucional</t>
  </si>
  <si>
    <t>2.6 Desarrollo Verde</t>
  </si>
  <si>
    <t>3.1 El Cesar Camina Hacia la Paz</t>
  </si>
  <si>
    <t>CESAR, TERRITORIO DE PAZ</t>
  </si>
  <si>
    <t>Implementar las etapas del programa de Gobierno en Línea, TIC para servcios, TIC para la Gestión, Gobierno abierto y seguridad de la información y la transparencia</t>
  </si>
  <si>
    <t>Adquirir soluciones informaticas (hardware y software) y Cumplir con los pilares de Gobierno en linea en una primera fase Logrando la disminución del uso del papel, gestionando y  brindando  seguridad a la información y facilitando  la interaccción del ciudadano con el gobierno</t>
  </si>
  <si>
    <t>Adelantar actividades que permitan mejorar la infraestructura física del edificio de la Gobernación y garantizar un adecuado ambiente laboral para los funcionarios</t>
  </si>
  <si>
    <t>Aumentar la capacidad y fortalecer el entorno organizacional, para el adecuado funcionamiento de la entidad</t>
  </si>
  <si>
    <t>Adelantar las acciones tendientes  a la legalización de los Predios de Propiedad del Departamento que se encuentren identificados sin legalizar</t>
  </si>
  <si>
    <t>Legalizar los bienes propiedad del Dpto que se encuentran sin legalizar</t>
  </si>
  <si>
    <t>Diseñar e implementar estrategias para el manejo, conservación y disposición final de los documentos producidos y tramitados por la entidad independientemente del soporte en el que son producidos</t>
  </si>
  <si>
    <t>Fortalecer los mecanismos de transparencia y lucha contra la corrupción, basado en estrategias que consoliden el ejercicio de un gobierno honesto, cercano a los ciudadanos y dotado de herramientas propias de un  desarrollo institucional verdadero.</t>
  </si>
  <si>
    <t>Diseñar e implementar un (1) programa de Gobierno en Linea (TIC 1 Ipara servicios, TIC para la gestión, gobierno abierto, segundad de la información y transparencia).</t>
  </si>
  <si>
    <t>Mejorar la Infraestructura física de la Gobernación</t>
  </si>
  <si>
    <t>No está definido como meta</t>
  </si>
  <si>
    <t>Implementar en todas sus fases el Plan Institucional de Archivos - PINAR</t>
  </si>
  <si>
    <t>Adquirir e implementar gradualmente el Sistema Integrado de Conservación de Archivos - SIC</t>
  </si>
  <si>
    <t>Funcionamiento</t>
  </si>
  <si>
    <t>Fortalecimiento Institucional</t>
  </si>
  <si>
    <t>Fases el Plan Institucional de Archivo “PINAR”, implementadas.</t>
  </si>
  <si>
    <t>Infraestructura fìsica mejorada.</t>
  </si>
  <si>
    <t>Sistema integrado de conservaciòn de archivo adquirido.</t>
  </si>
  <si>
    <t>Sistema integrado de conservaciòn de archivo implementado.</t>
  </si>
  <si>
    <t>Elaboración y formulación del sistema Integrado de Conservación de Archivos - SIC</t>
  </si>
  <si>
    <t>Clasificación, Ordenación y Transporte del fondo documental acumulado de la Secretraria de Salud Departamental hasta el Archivo General del Dpto</t>
  </si>
  <si>
    <t>Elaboración del Programa de Gestión Documental- PGD</t>
  </si>
  <si>
    <t>Organización Documental de aproximadamente 800 metros lineales de archivos de la Gobernación del Cesar</t>
  </si>
  <si>
    <t xml:space="preserve">Elaboración del Registro de Activos de la Gobernación del Cesar </t>
  </si>
  <si>
    <t>Elaboración de las Tablas de Valoración Documental de la Gobernación del Cesar y entidades liquidadas - TVD</t>
  </si>
  <si>
    <t>Actualización de inventarios de bienes inmuebles y levantamiento topográfico de 245 predios urbanos y rurales de los bienes de propiedad del departamento del cesar en sus 25 municipios</t>
  </si>
  <si>
    <t>Iniciar el proceso de impermeabilización de la cubierta del edificio de la gobernación del Dpto. del Cesar, edificio de Salud Departamental, de Laboratorio de salud y de Gestión del riesgo</t>
  </si>
  <si>
    <t>Instalación de un nuevo sistema de domos y/o techo, en la azotea del edificio de la Gobernación del Dpto. del Cesar.</t>
  </si>
  <si>
    <t>Remodelación de los baños del Edificio de la Gobernación del Dpto. del Cesar.</t>
  </si>
  <si>
    <t>Actualización de la Intranet</t>
  </si>
  <si>
    <t>Implementación de Trámites en Linea</t>
  </si>
  <si>
    <t>Implementar programa de Gobierno Abierto</t>
  </si>
  <si>
    <t xml:space="preserve">Contribuir con acciones exitosas junto con los Agentes del Sistema Nacional de Bienestar Familiar, instancias de coordinación y articulación y de relaciones existentes entre estos para dar cumplimiento a la protección integral de los niños, niñas y el fortalecimiento familiar en los ámbitos nacional, departamental y municipal. De la misma manera contribuir al cumplimiento de las realizaciones.
 *Priorizar las acciones dirigidas a la población de niños y niñas de cero (O) a cinco (5) años que se encuentran por fuera de la oferta institucional del bienestar familiar 
</t>
  </si>
  <si>
    <t>Canalizar el apoyo de las entidades del gobierno nacional encargadas de los programas de protección a la primera infancia y articularlo con la oferta institucional municipales y  departamental.</t>
  </si>
  <si>
    <t xml:space="preserve">Promover jornadas masivas .de identificación a la población que se encuentra sin el acceso al derecho. </t>
  </si>
  <si>
    <t xml:space="preserve">Oficina Departamental de la Mujer </t>
  </si>
  <si>
    <t xml:space="preserve">50  niños menores de  3 a 5 años y 11 meses en riesgo  o en estado de desnutrición, recuperados nutricional, psicológica,  con formación educativa y social  en la ciudad de Valledupar. 
</t>
  </si>
  <si>
    <t xml:space="preserve">Realizar jornadas de identificación con apoyo de la registraduria Nacional </t>
  </si>
  <si>
    <t>Jornada de identificacion (Registro Civil) en un municipo del Departamento del Cesar realizada.</t>
  </si>
  <si>
    <t xml:space="preserve">Entrega de kits de salud oral a niños y niñas de la primera infancia en condición de vulnerabilidad </t>
  </si>
  <si>
    <t xml:space="preserve"> 5.000 niños y niñas de la primera infancia beneficiados</t>
  </si>
  <si>
    <t>Desarrollar jornadas con los beneficiarios en las instituciones educativas de los  25 municipios del departamento del Cesar, cuyas edades van de los seis (6) años abarcando la niñez hasta los 28 años cubriendo adolescencia y juventud</t>
  </si>
  <si>
    <t>Jornadas en prevención al no consumo de alcohol dirigida  a niños , niñas adolecentes y jóvenes  realizado.</t>
  </si>
  <si>
    <t xml:space="preserve">Desarrollar programa de convivencia y reconciliación  dirigido a la población a los niños,  niñas, adolescentes y jóvenes en condiciones de vulnerabilidad de de los niveles 1 y 2 del sisben dando prioridad a las familias en condición de víctimas, desplazados, familias priorizadas de la Red unidos, niños  y niñas  con algún grado de discapacidad, afrocesarenses e indígenas. </t>
  </si>
  <si>
    <t>3.000 NNAJ de 25 municipios del departamento del Cesar, beneficiados logrando la atención de 120 NNAJ en cada municipio</t>
  </si>
  <si>
    <t xml:space="preserve">Número de mesas de concertación indígenas conformadas. 
</t>
  </si>
  <si>
    <t xml:space="preserve">Número de encuentros artesanales indígenas realizados. </t>
  </si>
  <si>
    <t xml:space="preserve">Apoyo a las comunidades indígenas del departamento con la adquisición de predios para el saneamiento de resguardos, para el mejoramiento de las condiciones de indígenas desplazados de las etnias chimila y yukpas. </t>
  </si>
  <si>
    <t>Secretaría de Gobierno</t>
  </si>
  <si>
    <t>Número de mesas de concertación y consulta de los pueblos afros</t>
  </si>
  <si>
    <t xml:space="preserve">Número de hectáreas adquiridas para el saneamiento de resguardos. </t>
  </si>
  <si>
    <t>Convocar y realizar encuentro</t>
  </si>
  <si>
    <t>Eventos de conmemoración del dia nacional de la afrocolombianidad celebrados</t>
  </si>
  <si>
    <t>Realizar y convocar evento</t>
  </si>
  <si>
    <t>Número de encuentros etnoculturales afros realizados</t>
  </si>
  <si>
    <t xml:space="preserve">Realizar encuentros </t>
  </si>
  <si>
    <t xml:space="preserve">Puesta en marcha de  casas taller en los municipios de San Diego , Becerril, Pailitas, Copey continuamos con la de Valledupar, Aguachica, Chiriguana, La Loma y  Manaure   beneficiando a 3.000 mujeres </t>
  </si>
  <si>
    <t>Programa desarrollado</t>
  </si>
  <si>
    <t xml:space="preserve">Mesa de erradicación de las violencias de género y la ruta de atención en violencias contra las mujeres funcionando en los municipios del Cesar. </t>
  </si>
  <si>
    <t xml:space="preserve">Caracterizar, asesorar para acceder a microcreditos </t>
  </si>
  <si>
    <t>Consolidar y encaminar, un solo esfuerzo, para valorar y dotar de prótesis dentales a los adultos mayores en condición de vulnerabilidad que han tenido perdida de una o más piezas dentales sin  llegar  al total de ellas</t>
  </si>
  <si>
    <t>Impulsar la conformación y operatividad de los cabildos municipales y la elección del Cabildo Mayor departamental.</t>
  </si>
  <si>
    <t xml:space="preserve">Atender integralmente al adulto mayor a través de un programa donde se desarrollarán  activiades educativas,  artisticas, culturales, deportivas, recreación  y suministro de alimentación que cubra el 75% del valor nutricional diario a los adultos mayores en condición de vulnerabilidad. </t>
  </si>
  <si>
    <t>Formular y priorizar un macroproyecto  que cubra el componente de seguridad alimentaria, educación y participación</t>
  </si>
  <si>
    <t xml:space="preserve">13.000 adultos mayores atendidos en los 25 municipios del departamento del Cesar a través del programa de atención integral del adulto mayor. </t>
  </si>
  <si>
    <t>Promover la implementación de centros de vida.</t>
  </si>
  <si>
    <t>11 Centros de bienestar fortalecidos.</t>
  </si>
  <si>
    <t>3 Centros de vida fortalecidos.</t>
  </si>
  <si>
    <t xml:space="preserve">Promover el empleo decente, y protección de los desempleados y a la vejez. " </t>
  </si>
  <si>
    <t>Campaña del buen trato, respeto y tolerancia del adulto mayor, realizada</t>
  </si>
  <si>
    <t>Realizar campaña del buen trato, respeto y tolerancia del adulto mayor</t>
  </si>
  <si>
    <t xml:space="preserve">Realizar programa de salud oral </t>
  </si>
  <si>
    <t xml:space="preserve">adultos mayores beneficiados con protesis dentales </t>
  </si>
  <si>
    <t>Desarrollar jornada de libreta militar  en  articulación con  con los distritos militares de la ciudad de Valledupar, Ocaña y Bucaramanga , beneficiando a personas vulnerables y en pobreza extrema con los gastos de fotografía tipo documento, gastos de transporte y gastos de papelería si se requiere.</t>
  </si>
  <si>
    <t>Adquirir  productos de apoyo para la entrega a personas con discapacidad</t>
  </si>
  <si>
    <t xml:space="preserve"> 700 ayudas técnicas adquiridas y entregadas  a población con algún grado de discapacidad de los 25 municipios del departamento del Cesar </t>
  </si>
  <si>
    <t xml:space="preserve">Desarrollar programa con actividades artisticas, culturales, deportivas, recreativas, cursos de aprendizaje </t>
  </si>
  <si>
    <t xml:space="preserve"> 5000 NNAJ con dispacidad beneficiados con esquema de inclusión </t>
  </si>
  <si>
    <t xml:space="preserve">Realizar articulación interinstitucional para  formación para el trabajo </t>
  </si>
  <si>
    <t>articulación interinstitucional para gestionar la atención en formación para el trabajo realizada</t>
  </si>
  <si>
    <t xml:space="preserve">Participación de los NNAJ en condición de discapacidqad en encuentros  artísticos, culturales, deportivos  y recreativos para la inclusión social  </t>
  </si>
  <si>
    <t xml:space="preserve">Personas con discapacidad y sus nucleos familiares con proyectos productivos apoyados </t>
  </si>
  <si>
    <t xml:space="preserve">Apoyar a personas con discapacidad y sus nucleos familiares con proyectos productivos para generación de ingreso </t>
  </si>
  <si>
    <t xml:space="preserve">Impulsar a las jornadas de sensibilización y capacitación a padres de familias y docentes. </t>
  </si>
  <si>
    <t>Propender a la atención psicosocial en instituciones educativas y universidades de acuerdo a las necesidades de la población LGT81.</t>
  </si>
  <si>
    <t>Conformar la  red  departamental de la población LGBTI    
Realizar mesas de concertación para el fortalecimiento institucional  donde participe la comunidad  LGBTI .</t>
  </si>
  <si>
    <t xml:space="preserve">Gestionar la implementación de un modelo de educación formal y laboral incluyente que se ajuste a las necesidades de la población vulnerable . </t>
  </si>
  <si>
    <t xml:space="preserve">1. Encuentro de Red departamental LGBT realizado para la conformación de la mesa de personas con orientación sexual e identidad de género diversa con la participación de 100 personas en los 25 municipios del Cesar.  
2. Campaña La paz es diversa los derechos son iguales “Foros subregiones” realizadas beneficiando a 2000 personas de los 25 municipios del departamento del Cesar </t>
  </si>
  <si>
    <t>Realizar formación en emprendimiento e innovaccion y la entrega de insumos</t>
  </si>
  <si>
    <t xml:space="preserve"> Insumos entregados</t>
  </si>
  <si>
    <t xml:space="preserve">Realizar consejo de politica social </t>
  </si>
  <si>
    <t xml:space="preserve">Realizar el número de consejos de politica social establecidos en el ley para la presente vigencia con la presencia del señor gobernador y de los miembros del CDPS, con su respectiva acta. </t>
  </si>
  <si>
    <t xml:space="preserve"> 4 consejos de politica social durante la vigencia 2019 realizados                                </t>
  </si>
  <si>
    <t>12 meses</t>
  </si>
  <si>
    <t>Oficina de Política Social</t>
  </si>
  <si>
    <t>Número de estudiantes nuevos atendidos</t>
  </si>
  <si>
    <t xml:space="preserve"> Presentar la oferta institucional
Recepción de solicitudes para mejora de las comunidades. 
Generar un enlace permanenente con las comunidades</t>
  </si>
  <si>
    <t xml:space="preserve">Organización de la jornada y  definición de participantes
Ejecución de la mesa
Evaluación de resultados. 
</t>
  </si>
  <si>
    <t xml:space="preserve">Organización de la jornada y  definición de participantes
Ejecución de la mesa
Evaluación de resultados. 
</t>
  </si>
  <si>
    <t>Una politica  pública de la mujer y género en el departamento del Cesar, impulsada en su formulación y socializandola a 1.000 personas.</t>
  </si>
  <si>
    <t>Formar a 450 agentes en eduación inicial para generar competencias para la formación de alumnos de los grados de prescolar</t>
  </si>
  <si>
    <t>Número de docentes formados</t>
  </si>
  <si>
    <t>Número de personas vinculadas para la atención de la comunidad educativa</t>
  </si>
  <si>
    <t>Estudiantes nuevos atendidos</t>
  </si>
  <si>
    <t>Número de estudiantes asegurados</t>
  </si>
  <si>
    <t>Suministrar 147.125 polizas de seguros contra accidentes para cubrir el 100% de los estudiantes matriculados en la Formación Regular de las diferentes Instituciones Educativas de los 24 Municipios no certificados del Departamento del Cesar
*Afiliar a 5.705 alumnos de las Instituciones educativas Técnicas del Departamento del Cesar a la ARL (Administradora de Riesgos Laborales)</t>
  </si>
  <si>
    <t>Bien inmueble arrendado</t>
  </si>
  <si>
    <t>*Contratar la prestación 123 Servicios de Vigilancia las 24 Horas del Dia y 160 Servicios de Vigilancia de 12 Horas Nocturna.
Contratar 565 personas para que realicen las actividades de aseo en las Instituciones Educativas del Departamento.
Contratar 169 auxiliares administrativos para apoyar 182 Instituciones Educativas</t>
  </si>
  <si>
    <t>Número de servicios de vigilancia, aseo y administrativos contratados</t>
  </si>
  <si>
    <t>Material publicitario adquirido</t>
  </si>
  <si>
    <t>Recursos girados a los internados</t>
  </si>
  <si>
    <t>Apoyar el proceso de formación de 18 niños que Estudian En la Institución Educativa Jorge Eliecer Gaitan del Municipio de Gonzalez mediante el giro de $32.023.390.
Apoyar el proceso de formación de 186 niños que Estudian En el Centro de Educación Diversificada del Municipio de Pueblo Bello mediante el giro de $122.135.720.
 Apoyar el proceso de formación de 14 niños que Estudian En la Institución Educativa Fundación del Municipio de San Alberto mediante el giro de $10.426.220</t>
  </si>
  <si>
    <t>Suscribir 5 convenios para el subsidio de 14.000 estudiantes</t>
  </si>
  <si>
    <t>Convenios suscritos
Alumnos subsidiados</t>
  </si>
  <si>
    <t>Impulsar mecanismos de financiación condonable para estudiantes, docentes, directivos-docentes y profesionales con programas de pregrados, maestrías, doctorados y educación continuada, especialmente a los docentes y estudiantes de la Universidad del departamento del Cesar, para que permitan establecer procesos dirigidos al desarrollo de la región * Promover con el concurso de las Universidades el acceso a los recursos y beneficios del Fondo FEDESCESAR. * Gestionar recursos para la creación de nuevos CERES y el fortalecimiento de los creados.</t>
  </si>
  <si>
    <t>Brindar transporte escolar  en 20 municipio no certificados del departamento del Cesar</t>
  </si>
  <si>
    <t>Municipios beneficiados con transporte escolar</t>
  </si>
  <si>
    <t>Contratar con el instituto Departametal de Rehailitación y Educación Especial del Cesar para la prestación del servicio</t>
  </si>
  <si>
    <t>N° de estudiantes con NEE y talentos escepcionales atendidos</t>
  </si>
  <si>
    <t>Brindar formación a través de metodologías flexibles a 7.000 adultos.</t>
  </si>
  <si>
    <t xml:space="preserve">Número de adultos formados con metodologías flexibles </t>
  </si>
  <si>
    <t>Capacitar docentes para mejorar las competencias de los estudiantes para la realización de pruebas tipo SABER/TIMSS/PISA
Capacitar estudiantes para la realización de pruebas SABER/TIMSS/PISA</t>
  </si>
  <si>
    <t xml:space="preserve"> Realización de un concurso de las pruebas saber</t>
  </si>
  <si>
    <t xml:space="preserve">Número de Olimpiadas SABER  realizadas </t>
  </si>
  <si>
    <t>Formación de 134 docentes como Magister en la Universidad Santo Tomás y Universidad del Norte</t>
  </si>
  <si>
    <t xml:space="preserve">N° de docentes formados </t>
  </si>
  <si>
    <t>Realización de un foro departamental</t>
  </si>
  <si>
    <t>N° de foros desarrollados</t>
  </si>
  <si>
    <t>Capacitación a jóvenes y adolescentes en empredimiento a travpes de convenio suscrito con BBVA</t>
  </si>
  <si>
    <t xml:space="preserve">N° de Alumnos formados en emprendimiento </t>
  </si>
  <si>
    <t>N° de Ferias concursos realizados</t>
  </si>
  <si>
    <t>Dotar y entregar 70 salas virtuales</t>
  </si>
  <si>
    <t xml:space="preserve">N° de salas virtales adecuadas y/o dotadas </t>
  </si>
  <si>
    <t>Suministrar textos para el fortalecimiento de cátedra de la Paz en los 24 municipios no certificados del departamento</t>
  </si>
  <si>
    <t>Número de Proyectos pédagógicos desarrollados</t>
  </si>
  <si>
    <t>Gestionar con  con Prodeco el apopyo para la realización de 3 olimpiadas ambientales</t>
  </si>
  <si>
    <t xml:space="preserve">Olimpiadas ambientales escolares desarrollados </t>
  </si>
  <si>
    <t>Desarrollar el programa de orientación escolar ZOE articulados con la secretaría de salud.</t>
  </si>
  <si>
    <t xml:space="preserve">Número de instituciones educativas con ZOE desarrollados </t>
  </si>
  <si>
    <t xml:space="preserve">Número de sedes educativas dotadas con electrificación alternativa </t>
  </si>
  <si>
    <t>Instalar páneles solares en 107 sedes educativas</t>
  </si>
  <si>
    <t>Dotar 64 sedes educativas con mobiliario escolorar
Dotar a 12 instituciones educativas con sistemas de viovigilancia</t>
  </si>
  <si>
    <t>Número de establecimientos educativos dotados con mobiliario escolar
Número de establecimientos educativos dotados con videovigilancia</t>
  </si>
  <si>
    <t>Secretaría de educación</t>
  </si>
  <si>
    <t xml:space="preserve"> Etapa Precontractual con los Municipios beneficiados (Documentacion, y contratos)</t>
  </si>
  <si>
    <t xml:space="preserve">Construccion de viviendas </t>
  </si>
  <si>
    <t xml:space="preserve">Suscripcion de convenio y/o union temporal </t>
  </si>
  <si>
    <t xml:space="preserve">Realización de estudios juridicos y expedición de titulos </t>
  </si>
  <si>
    <t>CDP expedido</t>
  </si>
  <si>
    <t>Escogencia de los municipios</t>
  </si>
  <si>
    <t>Convocatorias realizadas</t>
  </si>
  <si>
    <t>Apoyar la realización del Festival de la Leyenda Vallenata</t>
  </si>
  <si>
    <t>Festival de la Leyenda Vallenata apoyado</t>
  </si>
  <si>
    <t>Apoyar festividades folcóricas y festivales</t>
  </si>
  <si>
    <t>festividades y festivales apoyados</t>
  </si>
  <si>
    <t>Realizar la convocatoria,  escogencia de sedes, desarrollo de capacitaciones</t>
  </si>
  <si>
    <t xml:space="preserve"> Convocatoria realizada
Sede escogida
Capacitaciones realizadas</t>
  </si>
  <si>
    <t>Programa clausurado (Entrega de informe y resultados)</t>
  </si>
  <si>
    <t>Realización  Encuentro de participación ciudadana (1er semestre),  con consejeros de patrimonio y de cultura</t>
  </si>
  <si>
    <t>Encuentro realizado</t>
  </si>
  <si>
    <t>Convenio terminado (Entrega de informe y resultados)</t>
  </si>
  <si>
    <t>Convenio terminado  (Entrega de informe y resultados</t>
  </si>
  <si>
    <t>Realizar programas de formación de público a través de  manifestaciones culturales (cine, exposiciones, festival letras,  exposición de artes plásticas,  talleres de formación en artes escénicas, etc)</t>
  </si>
  <si>
    <t>Programa implementado</t>
  </si>
  <si>
    <t>Convenio terminado (Entrega de informes, actas, encuestas, resultados)</t>
  </si>
  <si>
    <t>Desarrollar  los componentes de información, circulación, formación, dotación, etc.</t>
  </si>
  <si>
    <t>Componentes desarrollados</t>
  </si>
  <si>
    <t>Alumnos matriculados y formados en primer semestre del 2019</t>
  </si>
  <si>
    <t xml:space="preserve">Formar creadores y/o gestores culturales  en VII semestre en el programa Licenciatura en Música (Universidad del Atlántico - UPC - Escuela Bellas Artes) </t>
  </si>
  <si>
    <t>Alumnos matriculados y formados en segundo semestre del 2019</t>
  </si>
  <si>
    <t xml:space="preserve">Formar creadores y/o gestores culturales  en VIII semestre en el programa Licenciatura en Música (Universidad del Atlántico - UPC - Escuela Bellas Artes) </t>
  </si>
  <si>
    <t>Desarrollar Plan de Lectura y escritura en  bibliotecas publicas municipales</t>
  </si>
  <si>
    <t>Desarrollar  los procesos en los municipios del Departamento</t>
  </si>
  <si>
    <t>Desarrollar los Procesos</t>
  </si>
  <si>
    <t>Formar agentes educativos en lectura en primera infancia</t>
  </si>
  <si>
    <t>Realizar talleres de promoción de lectura</t>
  </si>
  <si>
    <t>Talleres realizados</t>
  </si>
  <si>
    <t>Reunión con los agentes para acordar inicio de actividades  realizada.</t>
  </si>
  <si>
    <t>Agentes educativos formados</t>
  </si>
  <si>
    <t>Procesos desarrollados</t>
  </si>
  <si>
    <t>Concertación realizada</t>
  </si>
  <si>
    <t xml:space="preserve">Oficina de Política Social </t>
  </si>
  <si>
    <t xml:space="preserve">Proceso de inscripcion para festivales escolares.    
Realizar los festivales (6 )escolares.  
</t>
  </si>
  <si>
    <t>Recursos gestionados</t>
  </si>
  <si>
    <t xml:space="preserve">*Reunion con  promotores municipales del programa.
*Proceso de inscripcion en plataforma en febrero.
*Realizar visitas técnicas en los municipios
*Organizar e instalar  la reunion fase regional caribe.
*Realizar plan de acion de las fases municipal, zonal, y departamental. 
*Organizar y ejecutar  las fases municipales, regionales y final nacional.
</t>
  </si>
  <si>
    <t>Reunión realizada con promotores
Proceso de inscripción surtido
Visitas técnicas efectuadas
Reunión fase Regional realizada
Plan de Acción construído
Fases ejecutadas.</t>
  </si>
  <si>
    <t>*Capacitar coordinadores y entrenadores en los municipios del departamento del Cesar.
*Asesorar y crear las escuelas de formacion en cada municipio.</t>
  </si>
  <si>
    <t>Coordinadores y entrenadores capacitados
Escuelas de formacion deportiva fortalecidas y/ creadas.</t>
  </si>
  <si>
    <t xml:space="preserve">La revolución del campo </t>
  </si>
  <si>
    <t xml:space="preserve">Articular esfuerzos de los sectores representativos del territorio para promover, cada uno desde su rol, planes, proyectos y acciones que desemboquen en la reactivación y la diversificación de la economía para generar empleo y mejorar las condiciones de vida de la población </t>
  </si>
  <si>
    <t>Formular e implementar gradualmente el Plan de Irrigación.</t>
  </si>
  <si>
    <t>Sistemas de acumulación y/o distribución de agua para riego construidos.</t>
  </si>
  <si>
    <t>Formular e implementar gradualmente el Plan de Energías Alternativas.</t>
  </si>
  <si>
    <t>GOBCESAR</t>
  </si>
  <si>
    <t>Acciones del Plan de Energías Alternativas implementado.</t>
  </si>
  <si>
    <t>Socializacion del plan de energias alternativas en los municipios del departamento</t>
  </si>
  <si>
    <t xml:space="preserve">Formular e implementar gradualmente el Plan Departamental de Ordenamiento Productivo y Social de la Propiedad. </t>
  </si>
  <si>
    <t>En especie</t>
  </si>
  <si>
    <t>Acciones del Plan de ordenamiento productivo y social, implementado.</t>
  </si>
  <si>
    <t>Socializacion del plan de ordenamiento productivo y social de la propiedad en los municipios del departamento</t>
  </si>
  <si>
    <t>Instalar 6.000 colmenas apícolas y acompañar con asistencia técnica a 200 familias para su producción y comercialización, durante el cuatrienio.</t>
  </si>
  <si>
    <t xml:space="preserve">Sembrar 1.000 hectáreas de cultivos silvopastoril. </t>
  </si>
  <si>
    <t xml:space="preserve">Campañas fitosanitarias realizadas. </t>
  </si>
  <si>
    <t>Apoyo al desarrollo silvopastoril en el Cesar</t>
  </si>
  <si>
    <t xml:space="preserve">Selección de las unidades productivas </t>
  </si>
  <si>
    <t xml:space="preserve">Unidades productivas seleccionadas </t>
  </si>
  <si>
    <t>Fondo de Regalias</t>
  </si>
  <si>
    <t>4200 (Proceso de Convocatoria)</t>
  </si>
  <si>
    <t>Generación de condiciones para el sostenimiento del programa</t>
  </si>
  <si>
    <t>Condiciones para la sostenibilidad del programa logradas</t>
  </si>
  <si>
    <t>FEDEGAN</t>
  </si>
  <si>
    <t>Realizar 12 campañas Fitosanitarias y Zoosanitarias.</t>
  </si>
  <si>
    <t>800 (Impacto al sector)</t>
  </si>
  <si>
    <t>Implementar cuatro (4) proyecto piloto productivo y/o agropecuario en un establecimiento educativo oficial.</t>
  </si>
  <si>
    <t>Proyectos piloto implementado en un estableciminto educativo oficial.</t>
  </si>
  <si>
    <t>Adquirir un (1) Banco de Maquinaria Verde.</t>
  </si>
  <si>
    <t>Banco de maquinarias adquirido.</t>
  </si>
  <si>
    <t>Realizar cuatro (4) convocatorias para el acceso al Fondo Emprender, en el cuatrienio.</t>
  </si>
  <si>
    <t>Convocatorias  para el acceso al fondo emprender realizadas.</t>
  </si>
  <si>
    <t>Participación en la evaluación de propuestas</t>
  </si>
  <si>
    <t>Numero de propuestas evaluadas</t>
  </si>
  <si>
    <t xml:space="preserve">Reporte de logros del convenio con el SENA socializado </t>
  </si>
  <si>
    <t>Desarrollar seis (6) ruedas de negocios con participación de los micros, pequeños y medianos empresarios.</t>
  </si>
  <si>
    <t xml:space="preserve">Ruedas de negocios  para pequeñas y medianas empresas desarrolladas. </t>
  </si>
  <si>
    <t>Levantar una base de datos de los indicadores de mercado laboral estratégicos para el territorio.</t>
  </si>
  <si>
    <t>Base de datos de los indicadores de mercado laboral levantado.</t>
  </si>
  <si>
    <t xml:space="preserve">Convenio entre ORMET, CAMARA DE COMERCIO Y COMFACESAR </t>
  </si>
  <si>
    <t xml:space="preserve">Formalización de los alcances del trabajo conjunto </t>
  </si>
  <si>
    <t xml:space="preserve">Alcances del trabajo conjunto definido y formalizado </t>
  </si>
  <si>
    <t>Organización de los datos y generación de reportes</t>
  </si>
  <si>
    <t>Datos y formatos de reportes organizados</t>
  </si>
  <si>
    <t xml:space="preserve">Adopción de medidas sobre el manejo y administración de los resultados </t>
  </si>
  <si>
    <t>Protocolos para el manejo y administración de los resultados establecidos</t>
  </si>
  <si>
    <t>* Primera Reunión con las Ligas Deportivas del Departamento para el plan de Acción del año 2019.
* Asignación de Recursos para los convenios con las ligas por disciplina deportiva para los juegos nacionales y paranacionales 2019.
* Segunda Reunión de seguimiento y acompañamiento de gestión con las Ligas Deportivas del Cesar.
*Celebrar convenios con los organismos deportivos
*Asesorar a los organismos deportivos.</t>
  </si>
  <si>
    <t>*Contratacion de los profesionales del Centro Biomedico.
*Capacitacion para los profesionales del centro biomedico.
*Dotacion y mantenimiento de equipos del Biomedico.</t>
  </si>
  <si>
    <t>Capacitaciones realizadas
Dotación y mantenimiento realizado
Centro biomedico fortalecido</t>
  </si>
  <si>
    <t xml:space="preserve">*Acto de premiacion del deportista del año 2019.
*Gestionar becas de estudio para los deportistas del departamento del Cesar.
*Vinculacion de deportistas destacados como monitor deportivo den la secretaria de deportes del Cesar.
</t>
  </si>
  <si>
    <t>Convenio firmado 
Personal contratado
Convocatorias desarrolladas
Personas de todas las edades vinculadas
Caminata realizada
Celebración realizada</t>
  </si>
  <si>
    <t>*Capacitacion en entrenamiento deportivo.
*Capacitacion para los profesionales al servicio del deporte en temas tecnicos y cientificos.</t>
  </si>
  <si>
    <t>Capacitacione srealizadas 
Recurso humano al servicio del deporte cualificado</t>
  </si>
  <si>
    <t xml:space="preserve">*Presentacion y aprobacion del proyecto           
*Contrucion de la villa olimpica  </t>
  </si>
  <si>
    <t>Proyecto presentado y viabilizado 
Villa Olimpica Contruida</t>
  </si>
  <si>
    <t>AUMENTAR  EL  CONTROL DE RIESGOS EN SALUD INTEGRANDO ACCIONES SECTORIALES E INTERSECTORIALES</t>
  </si>
  <si>
    <t xml:space="preserve">Profesional responsable de salud ambiental </t>
  </si>
  <si>
    <t xml:space="preserve">Profesional responsable </t>
  </si>
  <si>
    <t>Profesional responsable  Convivencia social y salud mental</t>
  </si>
  <si>
    <t>Profesional responsable nutrición</t>
  </si>
  <si>
    <t>Profesional responsable salud sexual y reproductiva</t>
  </si>
  <si>
    <t>Profesional responsable ETV - Zoonosis</t>
  </si>
  <si>
    <t>Proefsional responsable epidemiología</t>
  </si>
  <si>
    <t>Profesional responsable del CRUE</t>
  </si>
  <si>
    <t>Profesional responsable salud y ámbito laboral</t>
  </si>
  <si>
    <t>Profesional responsable en gestión diferencial</t>
  </si>
  <si>
    <t>Líder de asesguramiento</t>
  </si>
  <si>
    <t>Líder de Inspección Vigilancia y Control</t>
  </si>
  <si>
    <t>Líder de salud pública</t>
  </si>
  <si>
    <t>Profesional responsable Planeación</t>
  </si>
  <si>
    <t>Profesional responsable calidad</t>
  </si>
  <si>
    <t>Profesional responsable salud pública</t>
  </si>
  <si>
    <t xml:space="preserve">Profesional responsable de Laboratorio </t>
  </si>
  <si>
    <t>Profesional responsable acciones colectivas en salud</t>
  </si>
  <si>
    <t xml:space="preserve">Establecer parcelas agroforestales </t>
  </si>
  <si>
    <t>Parcelas agroforestales establecidas</t>
  </si>
  <si>
    <t>Constuir  cerramiento de 924, en 5 Has de los predios adquiridos.</t>
  </si>
  <si>
    <t>No. de has con cerramiento permitral.</t>
  </si>
  <si>
    <t xml:space="preserve">1)Realizar restauración pasiva. </t>
  </si>
  <si>
    <t>3) Realizar talleres de capacitacion</t>
  </si>
  <si>
    <t xml:space="preserve">1)  Construcción de la intervención urbana y paisajística en el humedal Maria Camila en el Municipio de Valledupar </t>
  </si>
  <si>
    <t>1) Realizar a ctividades de limpieza</t>
  </si>
  <si>
    <t xml:space="preserve">Construcción de un centro de acopio en El Paso, Cesar
</t>
  </si>
  <si>
    <t>1) Construcción y entrega de bicicarros generadores de empleo a base de energía limpia.</t>
  </si>
  <si>
    <t xml:space="preserve">4) Realizar repoblamiento ictico </t>
  </si>
  <si>
    <t>5)Realizar destaponamiento de cauces</t>
  </si>
  <si>
    <t>No. ee señalizaciones construidas e instaladas</t>
  </si>
  <si>
    <t>No. de personas sensiibilizadas</t>
  </si>
  <si>
    <t>3) Desarrollar actividades de sensibilización a traves del ecoturismo</t>
  </si>
  <si>
    <t>Desarrollar talleres de capacitación y concientización en el manejo de este desecho.</t>
  </si>
  <si>
    <t>No. de cooperativas creadas</t>
  </si>
  <si>
    <t xml:space="preserve">No. de bicicarros entregados y   en funcionamiento </t>
  </si>
  <si>
    <t xml:space="preserve">2) Realizar capacitación </t>
  </si>
  <si>
    <t xml:space="preserve">1. Realizar roceso de Contratacion (Publicacion de proyecto de pliegos, pliegos definitivos y adjudicación </t>
  </si>
  <si>
    <t>Proyecto  contratado</t>
  </si>
  <si>
    <t xml:space="preserve">1. Realizar proceso de Contratacion (Publicacion de proyecto de pliegos, pliegos definitivos y adjudicación </t>
  </si>
  <si>
    <t xml:space="preserve">2) Construir  estufas ecoeficientes. 
</t>
  </si>
  <si>
    <t>3) Sensibilizar y capacitar</t>
  </si>
  <si>
    <t xml:space="preserve"> Promocionar el sector minero  del Dpto. del Cesar. A través de realización de un evento de capacitación                       </t>
  </si>
  <si>
    <t>No. De eventos realizados</t>
  </si>
  <si>
    <t xml:space="preserve"> Realizar el III foro Minero-Energético Ambiental, con entidades de orden Nacional y Local, en la ciudad de Valledupar. </t>
  </si>
  <si>
    <t>Foro realizado.</t>
  </si>
  <si>
    <t>Reconversión laboral en zonas de influencia minera a  mujeres Cabezas de Hogar, del Corregimiento de Guaochito del municipio de Valledupar y corregimiento de los Tupes en San Diego, desplazadas y victimas del Conflicto Armado del Dpto. del Cesar</t>
  </si>
  <si>
    <t xml:space="preserve"> Capacitar en confecciones y manejos de máquinas de coser y filiteadoras, técnicas en bordados en hilos, cintas, lentejuelas para la decoración, utilización de máquina de coser y fileteadoras. 
Apoyar  la creación y fortalecer  una microempresa liderada por 100 mujeres en los corregimientos de Guacochito (50 mujeres)  y Los Tupes (50 muejeres).
</t>
  </si>
  <si>
    <t>Apoyar en la formulación y/o ejecución de cuatro (4) proyectos de investigación y/o transferencia de tecnología relacionados con la minería.</t>
  </si>
  <si>
    <t>Proyectos de investigación y/o transferencia de tecnología relacionados con la minería apoyado</t>
  </si>
  <si>
    <t>Construcción e implementación del programa de formalización minera en la Vereda las Casitas en el municipio de Valledupar</t>
  </si>
  <si>
    <t>Implementar programa de formalización en articulación con el Ministerio de Minas y Energías</t>
  </si>
  <si>
    <t>Número de beneficiados con la implementación del progama de Formalización minera</t>
  </si>
  <si>
    <t>Secretaría de Minas y Energía</t>
  </si>
  <si>
    <t>Otorgar 14.000 subsidios de gas natural para usuarios.</t>
  </si>
  <si>
    <t xml:space="preserve">Subsidios de gas natural otorgados. </t>
  </si>
  <si>
    <t>Construcción de conexiones de gas natural para los estratos 1 y 2 en los municipios de Manaure, Bosconia, Pueblo Bello, El Copey, El Paso y Pueblo Bello en el departamento del Cesar</t>
  </si>
  <si>
    <t>1.5.3 Más servicios domiciliarios, mejores ciudades</t>
  </si>
  <si>
    <t>Construcción de 3.118 conexiones de gas natural para los estratos 1 y 2 en los municipios de Manaure, Bosconia, Pueblo Bello, El Copey, El Paso y Pueblo Bello</t>
  </si>
  <si>
    <t>Número de conexiones de gas construidas</t>
  </si>
  <si>
    <t>Número  de campañas de prevención y promoción de derechos humanos realizadas.</t>
  </si>
  <si>
    <t>Realización de foro subregional</t>
  </si>
  <si>
    <t xml:space="preserve">Número  de foros subregionales de derechos humanos realizados </t>
  </si>
  <si>
    <t>Número campañas de promociòn contra la trata de personas promovido.</t>
  </si>
  <si>
    <t>Comité realizado
Número de instituciones de seguridad dotadas y fortalecidas</t>
  </si>
  <si>
    <t xml:space="preserve">Realización de comité de orden público de definición de acciones. 
Diseño y formulación de la campaña, difusión de piezas publicitarias, charlas a la comunidad.
</t>
  </si>
  <si>
    <t xml:space="preserve">Socialización del Plan integral de seguridad y convivencia. 
</t>
  </si>
  <si>
    <t xml:space="preserve">Selección de la temática y ponentes 
Realización de la convocatoria 
Realización de la evaluación del evento 
</t>
  </si>
  <si>
    <t xml:space="preserve">Número de encuentros realizados </t>
  </si>
  <si>
    <t xml:space="preserve">Proyecto Formulado
Número de municipios dotados con equipos de comunicación </t>
  </si>
  <si>
    <t>Número de capacitaciones realizadas
Número  de Tecnólogos Graduados</t>
  </si>
  <si>
    <t xml:space="preserve">Caracterización de escenarios de riesgos
Brindar asistencia técnica a los municipios conforme a la ley 1523
Suministrar  ayuda humanitaria para la atención de emergencias </t>
  </si>
  <si>
    <t>Fortalecer la capacidad operativa de los cuerpos de bomberos del departamento mediante dotación de elementos.</t>
  </si>
  <si>
    <t>Número de cuerpos de cuerpo de bomberos fortalecidos con dotación</t>
  </si>
  <si>
    <t>Capacitar a los organismos de socorro del departamento
Entrega de dotación a los organismos de socorro del departamento</t>
  </si>
  <si>
    <t>Número de capacitaciones realizadas
Número  de voluntarios capacitados
Número  de municipios beneficiados con entrega de dotación a sus organismos de socorro</t>
  </si>
  <si>
    <t xml:space="preserve">Formulación del proyecto
Dotar a los municipios de equipos de comunicación </t>
  </si>
  <si>
    <t xml:space="preserve">Brindar capacitación a los tecnólogos del Sena
Realización de acompañamiento a los estudiantes del Sena
</t>
  </si>
  <si>
    <t>SIC formulado</t>
  </si>
  <si>
    <t>Información clasificada, ordenada, transportada y recibida en el archivo departamental</t>
  </si>
  <si>
    <t>Programa de Gestión Documental- PGD elaborado</t>
  </si>
  <si>
    <t>Registro de activos de la Gobernación del Cesar elaborado</t>
  </si>
  <si>
    <t>Tablas de Valoración Documental de la Gobernación del Cesar y entidades liquidadas elaboradas</t>
  </si>
  <si>
    <t xml:space="preserve"> Inventario de bienes inmuebles actualizado
Levantamiento topográfico de 245 predios urbanos y rurales  de propiedad del departamento, realizado</t>
  </si>
  <si>
    <t>Impermeabilización de la cubierta del edificio terminada</t>
  </si>
  <si>
    <t>Nuevo sistema de domos y/o techo, instalado en la azotea del edificio  de la Gobernación</t>
  </si>
  <si>
    <t>Baños remodelados</t>
  </si>
  <si>
    <t>Intranet actualizada</t>
  </si>
  <si>
    <t>Programa de gobierno abierto implementado</t>
  </si>
  <si>
    <t>Nuevos desarrollos de trámites en línea implementados</t>
  </si>
  <si>
    <t>Sistema de Gestión de Seguridad de la Información (Adquisición de la renovación de suscripción y soporte de astaro security gateway 320 para la gobernación del cesar y Adquisición y renvoción de Antivirus )</t>
  </si>
  <si>
    <t>Módulo del sistema general de regalias, modulo de pasivos exigibles y modulo de solicitud tramites presupuestales integrado al sistema de contratacion sircc</t>
  </si>
  <si>
    <t>Número de Módulos integrados al sistema de contratación SIRCC</t>
  </si>
  <si>
    <t xml:space="preserve">Secretaría general </t>
  </si>
  <si>
    <t>Diseño y adquisición del módulo de Pagos a Terceros</t>
  </si>
  <si>
    <t>Módulo de Pagos a Terceros adquirido</t>
  </si>
  <si>
    <t>Soporte técnico y  renovación de antivirus adquiridos</t>
  </si>
  <si>
    <t>Número de líderes formados en control social</t>
  </si>
  <si>
    <t>Realizar convocatoria y socialización de líderes para formación en liderazgo transformador y escuela de ciudadanía. 
Desarrollo de jornadas de concertación con la comunidad. 
Multiplicación de prácticas en liderazgo con la comunidad. 
Graduación a nuevos lideres.</t>
  </si>
  <si>
    <t>Número de juntas de acción comunal capacitadas</t>
  </si>
  <si>
    <t xml:space="preserve">Desarrollar actividades de capacitación en la normatividad vigente, en funciones y competencia. </t>
  </si>
  <si>
    <t xml:space="preserve">
Realizar reuniones de concertacion con las organizaciones para apoyar eventos
</t>
  </si>
  <si>
    <t>Adelantar el procesos de selección y contratación
Implementacion del programa</t>
  </si>
  <si>
    <t>Número  de organizaciones capacitadas</t>
  </si>
  <si>
    <t xml:space="preserve">Congreso departamentales de mujeres realizado. 
</t>
  </si>
  <si>
    <t>Realizar congreso departamentales de mujeres r</t>
  </si>
  <si>
    <t xml:space="preserve">Realizar convocatoria a los líderes y representantes de organizaciones sociales de control social, inversiones de regalias, salud, agua potable, medio ambiente, desarrollo agroindustrial y minero, y proteccion al consumidor, durante el cuatrienio.
Realización de evento de concentracion. </t>
  </si>
  <si>
    <r>
      <t> </t>
    </r>
    <r>
      <rPr>
        <sz val="11"/>
        <color indexed="8"/>
        <rFont val="Arial Narrow"/>
        <family val="2"/>
      </rPr>
      <t xml:space="preserve">Gestionar con entidades públicas, privadas y el sector empresarial para promover alianzas de inclusión laboral de personas con discapacidad. ~ </t>
    </r>
  </si>
  <si>
    <r>
      <t xml:space="preserve">Número de docentes formados
</t>
    </r>
    <r>
      <rPr>
        <b/>
        <sz val="11"/>
        <color indexed="8"/>
        <rFont val="Arial Narrow"/>
        <family val="2"/>
      </rPr>
      <t xml:space="preserve">
</t>
    </r>
    <r>
      <rPr>
        <sz val="11"/>
        <color indexed="8"/>
        <rFont val="Arial Narrow"/>
        <family val="2"/>
      </rPr>
      <t>N° de docentes formados en el diseño, aplicación y calificación de instrumentos tipos pruebas SABER/TIMSS/PISA</t>
    </r>
  </si>
  <si>
    <t xml:space="preserve">1.4 Juntos construiremos un Cesar Saludable </t>
  </si>
  <si>
    <t>2.1 Cesar, Tierra de Oportunidades</t>
  </si>
  <si>
    <t>Mesas de trabajo  de espacios intersectoriales  para incorporar la Politica de Salud Ambiental realizadas</t>
  </si>
  <si>
    <t xml:space="preserve">Acciones de Inspección, vigilancia y control - IVC a EAPB desarrolladas en territorio </t>
  </si>
  <si>
    <t>Mesas municipales desarrolladas para la construcción de la Estrategia de Gestión Integrada</t>
  </si>
  <si>
    <t>38 acciones de seguimiento y evaluación a las EAPB desarrolladas</t>
  </si>
  <si>
    <t>Realizar por lo menos 1 acompañamiento a cada uno de los secretarios de salud de  los  25 municipios del departamento del Cesar en  la implementación del programa nacional de prevención, manejo y control de la infección respiratoria aguda y la enfermedad diarreica aguda en niños menores de 5 años .</t>
  </si>
  <si>
    <t xml:space="preserve">Acompañamiento brindado a las secretarías de salud de  los  25 municipios </t>
  </si>
  <si>
    <t xml:space="preserve">Comité realizado 
Número de campañas publicitarias dirigidas a la reducción de la violencia. </t>
  </si>
  <si>
    <t xml:space="preserve">Realización de comité de orden público de definición de acciones. 
Formulación y viabilización de proyectos. 
Intervención de estaciones de Policía.
</t>
  </si>
  <si>
    <t xml:space="preserve">Comité realizado
Proyecto viabilizado
Número de estaciones de policía intervenidas. </t>
  </si>
  <si>
    <t xml:space="preserve">Realización de comité de orden público para definición de acciones. 
Socialización y aprobación de requerimientos de los organismos de seguridad en el Comité de orden público. 
Dotar instituciones de seguridad e inteligencia con elementos y equipos de comunicaciones, transporte y tecnología
</t>
  </si>
  <si>
    <t>Plan formulado y socializado.</t>
  </si>
  <si>
    <t xml:space="preserve">
Implementación de la campaña para la PREVENCIÓN DE DELITOS Y VIOLENCIAS en todas  sus manifestaciones en EL DEPARTAMENTO DEL CESAR</t>
  </si>
  <si>
    <t xml:space="preserve">FORTALECIMIENTO DEL COMPONENTE OPERATIVO Y LOGISTICO DE LOS ORGANISMOS DE SEGURIDAD E INTELIGENCIA PARA EL MEJORAMIENTO DEL SERVICIO EN EL DEPARTAMENTO DEL CESAR
</t>
  </si>
  <si>
    <t>CESPA apoyado</t>
  </si>
  <si>
    <t xml:space="preserve">Apoyo pedagógico y psicosocial para la reeducación, reestablecimiento de derechos y rehabilitación de adolescentes y jóvenes en conflicto con la ley y familia en el Cesar. </t>
  </si>
  <si>
    <t>Implementación y seguimiento al Plan Integral de seguridad y convivencia ciudadano</t>
  </si>
  <si>
    <t>CROMI fortalecido</t>
  </si>
  <si>
    <t>Recursos propios</t>
  </si>
  <si>
    <t xml:space="preserve">03-3-2321-20 </t>
  </si>
  <si>
    <t xml:space="preserve"> 03-3-3321-20</t>
  </si>
  <si>
    <t>A 03-3-3321-20</t>
  </si>
  <si>
    <t xml:space="preserve">03-2421-20 </t>
  </si>
  <si>
    <t xml:space="preserve">03-3-21211-20 </t>
  </si>
  <si>
    <t xml:space="preserve">Focalizar los  2.000 niños y niñas de primera infancia  en edades de 3 a 5 años y 11 meses de los territorios rurales  de manera prioritaria.
2. Realizar 6 encuentros  ludicos recreativos con los niños beneficiados del programa, desarrollados en dos  tipo familiar y encuentros educativos.            </t>
  </si>
  <si>
    <t xml:space="preserve"> 2.000 niños y niñas de primera infancia beneficiados. 
6 encuentros  ludicos recreativos con los niños beneficiados del programas , desarrollados en dos  tipo familiar y encuentros educativos.</t>
  </si>
  <si>
    <t xml:space="preserve">Gestionar los kit de higiene oral para entregarlos  a los niños de primera infancia </t>
  </si>
  <si>
    <t>Realizar un (1) programa dirigido a niños, niñas adolescentes y jóvenes en prevención al NO consumo de alcohol y sustancias psicoactivas y demás problemas psicosociales en los municipios.</t>
  </si>
  <si>
    <t>Programa a niños, niñas adolecentes y jòvenes en prevenciòn al no consumo de alcohol. realizado.</t>
  </si>
  <si>
    <t>Implementar un (1) programa dirigido a 50.000 personas para la equidad de genero basado en nuevas masculinidades, bajo los componentes de educación,  participacion, una vida libre de violencia, autonomia economica, construccion de paz y convicencia social , en el cuatrienio.</t>
  </si>
  <si>
    <t xml:space="preserve">Desarrollar el programa en instituciones educativas del Departamento  dirigido a  9.000 personas  bajo 3 componentes estratégicos, a) Componente de Educación y construcción de paz, b) Derecho de las mujeres a una vida libre de violencias c) Participación y empoderamiento
</t>
  </si>
  <si>
    <t xml:space="preserve">Instituciones, entidades y principales actores publico/privados locales, nacionales y/o internacionales involucrados en asunto de mujer </t>
  </si>
  <si>
    <t>Fortalecimiento de los centros de vida y de Bienestar de adulto Mayor el el Departamento del Cesar</t>
  </si>
  <si>
    <t xml:space="preserve">1.  Cualificar  y certificar  a las personas en extrema pobreza que en la actualidad ejercen labores empíricas y que requieran certificarse, seleccionado a  150 personas en los  25 municipios del departamento del Cesar.
2.Formar como técnicos, en asocio con el SENA y sus aliados a las personas en condición de vulnerabilidad y extrema pobreza de acuerdo a las necesidades propias de cada región, para   beneficiar  a 200 personas en los 25 municipios del departamento del Cesar .
3. Realizar jornadas integrales de oferta institucional e interinstitucional de oferta institucional a través de las diferentes sectoriales de la administración departamental con el fin de beneficiar a las personas que se encuentren identificadas en pobreza, 14.650 personas en los  25 municipios del departamento del Cesar.
</t>
  </si>
  <si>
    <t xml:space="preserve">1. 150 personas en los  25 municipios del departamento del Cesar cualificados y certificados
2. 200 personas en los 25 municipios del departamento del Cesar formada como técnicos.
3. Jornadas integrales de oferta institucional e interinstitucional de oferta institucional realizada para beneficiar  14.650 personas en los  25 municipios del departamento del Cesar.
</t>
  </si>
  <si>
    <t>Número de jormada y libretas militares gestionadas</t>
  </si>
  <si>
    <t xml:space="preserve">1.Brindar formación para el trabajo articulado con el SENA y la empresa privada, beneficiando a  a 150 personas en los 25 municipios.
2. Beneficiar a 100 personas en los 25 municipios para la generación de Ingresos beneficiar a </t>
  </si>
  <si>
    <t>MEJORAMIENTO DEL ACCESO AL SISTEMA EDUCATIVO DEL DEPARTAMENTO DEL CESAR MEDIANTE LA IMPLEMENTACIÓN DE ESTRATEGIAS DE COBERTURA Y PERMANENCIA EN LA VIGENCIA 2019</t>
  </si>
  <si>
    <t>Niños y niñas vinculados durante la vigencia 2019
Festivales realizados</t>
  </si>
  <si>
    <t xml:space="preserve">* Presentar Proyecto a Coldeportes Nacional para la adquisicion de recuersos de cofinanciacion. 
 *Realizar actividades recreativas acorde a lo estableciodo en el convenio, beneficiando a la primera infancia, adolescentes y jovenes.
</t>
  </si>
  <si>
    <t xml:space="preserve">*Recursos gestionados
Programas de recreacion promovidos socializados y realizados en el departamento del Cesar.
</t>
  </si>
  <si>
    <t>Reunión realizada
Recursos asignados
Reunión realizada
Convenios firmados
Organizaciones deportivas apoyadas</t>
  </si>
  <si>
    <t>Acto de premiación realizado
Becas de estudio gestinadas
Deportistas apoyados.</t>
  </si>
  <si>
    <t>Generación de reportes sobre logros elcanzados en 2019</t>
  </si>
  <si>
    <t xml:space="preserve">Realizar  capacitaciones en seguridad y salud en el trabajoa las 12 asociaciones mineras, en los municipios de: Valledupar, El Copey, San Diego, Chiriguana, Jagua de Ibirico, Pailitas, Aguchica, San Alberto.                         
</t>
  </si>
  <si>
    <t xml:space="preserve">Dotar con  Maquinaria y equipos (2 Extrusoras, 2 Bloqueadoras, molino de martillo, Clasificadora),      a unidades productivas mineras ubicadas en la Vereda el Cielo, Junta Accion comunal de las casitas, y Paleros de Guacoche,                                    </t>
  </si>
  <si>
    <t>Número de mujeres capacitadas
No. de unidades de negocio generadas</t>
  </si>
  <si>
    <t>Escenarios de riesgos caracterizados
Número de asistencias  técnicas realizadas 
Número de Familias atendidas</t>
  </si>
  <si>
    <t>Reforestaciòn  a hectàreas en sistema de silvopastoril, agroforestal impulsados.</t>
  </si>
  <si>
    <t>Apoyar  al funcionamiento del sistema penal para adolescentes CESPA  del Cesar</t>
  </si>
  <si>
    <t>25 municipios fortalecidos y atendidos según la ley 1448 de 2011 en el Departamento del Cesar</t>
  </si>
  <si>
    <t>Fortalecimiento  Intitucional como medio de articulación  Nacional, Municipal e Intersectorial, de la Oficina Asesora de Paz  vigencia 2019 - Cesar</t>
  </si>
  <si>
    <t xml:space="preserve">Contratación de 14 profesionales de áreas interdisciplinarias para ejecutar acciones acordes con la misión institucional de la Oficina Asesora de Paz de la Gobernación del Cesar </t>
  </si>
  <si>
    <t>Impulsar y fortalecer el Comité Departamental de Justicia Transicional, en el marco de la Ley 1448 de 2011</t>
  </si>
  <si>
    <t>Desarrollo de acciones para apoyar la construcción de Paz, reconciliación, convivencia y legalidad, generando espacios para la concertación entre víctimas, reintegrados, reincorporados en el Departamento del Cesar</t>
  </si>
  <si>
    <t>Diplomado para 50 promotores posconflicto, justicia transicional, cultura de paz, derechos humanos, memoria histórica, política de reintegración y reincorporación, dirigido a víctimas líderes de organizaciones civiles, funcionarios públicos, reintegrados y reincorporados</t>
  </si>
  <si>
    <t>Una  Campaña de sensibilización en medios de comunicación sobre política pública de reintegración en el Departamento del Cesar</t>
  </si>
  <si>
    <t>Adelantar un (1) programa anual de prevención y sensibilización al reclutamiento forzado de niños, niñas, adolescentes y jóvenes (NNAJ)</t>
  </si>
  <si>
    <t>Niños, niñas, adolescentes y jóvenes en progrmas de prevención y sensibilización al reclutamiento forzado adelantado</t>
  </si>
  <si>
    <t>Implementación de dos programas de prevención y sensibilización al reclutamiento forzado de niños, niñas, adolescentes y jóvenes</t>
  </si>
  <si>
    <t>Actualizar e implentar el Programa Departamental de Protección y Prevención.</t>
  </si>
  <si>
    <t xml:space="preserve">Ajuste al Programa Departamental de  Protección y Prevención </t>
  </si>
  <si>
    <t xml:space="preserve">Ajuste  al Programa Departamental  de Prevención y Protección  </t>
  </si>
  <si>
    <t>Monumentos Historicos  realizados</t>
  </si>
  <si>
    <t>Elaboracion de documentales  sobre todo el programa de reicorporacion de las Farc, etcr,de tierra grata</t>
  </si>
  <si>
    <t>Documentales sobre toodo el programa de reicorporacion de las Farc etcr de tierra grata.</t>
  </si>
  <si>
    <t xml:space="preserve">Documnetales </t>
  </si>
  <si>
    <t>Exposcion fotografica de memorias historicas de la violencia en Cesar y Guajira</t>
  </si>
  <si>
    <t>Fotografias</t>
  </si>
  <si>
    <t>Fortalecimiento de la oficina de la Mesa Departamental de Víctimas - Garantías para la participación efectiva de las víctimas en distintos escenarios</t>
  </si>
  <si>
    <t>Construccion de 9 pozos profundos para riego colectivo a 8 organziaciones de pequeños productores agropecuarios Aguachica, bosconia, chirifguana, curumani, la jagua de ibirico, rio de oro, san diego y valledupar</t>
  </si>
  <si>
    <t xml:space="preserve">Estudios y diseños </t>
  </si>
  <si>
    <t xml:space="preserve">Construccion de pozos </t>
  </si>
  <si>
    <t xml:space="preserve">estudios y diseños desarrollados </t>
  </si>
  <si>
    <t xml:space="preserve">construccion de los posos </t>
  </si>
  <si>
    <t xml:space="preserve">SEC. AGRICULTURA </t>
  </si>
  <si>
    <t>Socializacion del plan</t>
  </si>
  <si>
    <t xml:space="preserve">Minagricultura </t>
  </si>
  <si>
    <t>Colmenas de apícolas instaladas.</t>
  </si>
  <si>
    <t>implementación  de  la metodología de Escuelas de Campo ECAS y talleres en temas relacionados con el manejo de los Apiarios</t>
  </si>
  <si>
    <t xml:space="preserve">Capacitaciones en manejos de apiarios </t>
  </si>
  <si>
    <t>IMPLEMENTACION Y FORTALECIMIENTO DE LA APICULTURA ASOCIATIVA MEDIANTE LA ENTREGA DE ACTIVOS PRODUCTIVOS Y TALLERES DE CAPACITACIÓN QUE PERMITAN MEJORAR LA CAPACIDAD PRODUCTIVA Y GENERACIÓN DE INGRESOS A 204 PEQUEÑOS PRODUCTORES EN EL DEPARTAMENTO DEL CESAR</t>
  </si>
  <si>
    <t>Implementar un apiario de 15 colmenas por productor, para los 204 beneficiarios suman un total de 3.060 colmenas nuevas</t>
  </si>
  <si>
    <t>Implementar un apiario de 15 colmenas por productor</t>
  </si>
  <si>
    <t>Siembra y mantenimiento de las hectáreas previstas en la vigencia 2017</t>
  </si>
  <si>
    <t>Siembra y mantenimiento de las hectáreas previstas en la vigencia 2018 ejecutado</t>
  </si>
  <si>
    <t>Implementacion de campañas fitosanitarias y zoosanitarias para la prevencion y control de enfermedades para el mejoramiento de las condiciones agropecuarias del Cesar: HLB, Mosca de la fruta, fiebre aftosa y brucelosis bovina</t>
  </si>
  <si>
    <t xml:space="preserve">Caracterizacion del Sector </t>
  </si>
  <si>
    <t xml:space="preserve">Plan de manejo de enfermedades </t>
  </si>
  <si>
    <t>IMPLEMENTACION DE 4 INVERNADEROS EN COLEGIOS AGROPECUARIOS DEL DEPARTAMENTO DEL CESAR</t>
  </si>
  <si>
    <t xml:space="preserve">socializacion del proyecto de 4 invernaderos </t>
  </si>
  <si>
    <t xml:space="preserve">Establecimiento de 4 invernaderos en el mismo numero de instituciones educativas </t>
  </si>
  <si>
    <t>Establecimiento de 4 invernaderos</t>
  </si>
  <si>
    <t>Fortalecimiento de la cadena productiva del arroz en el departamento del Cesar</t>
  </si>
  <si>
    <t xml:space="preserve">Socializacion del proyecto fortalecimiento de la cadenas productiva del arroz </t>
  </si>
  <si>
    <t xml:space="preserve">entergas de  maquinaria agricola </t>
  </si>
  <si>
    <t xml:space="preserve">entergas de  10 maquinas agricola </t>
  </si>
  <si>
    <t>FORTALECIMIENTO AL DESARROLLO DE LA CONVOCATORIA CERRADA FONDO EMPRENDER VIGENCIA 2019 DEL DEPARTAMENTO DEL CESAR</t>
  </si>
  <si>
    <t>Suscripción de convenio con el SENA y Departamento para 2019</t>
  </si>
  <si>
    <t>Convenio con el SENA y Departamento para 2019 suscrito</t>
  </si>
  <si>
    <t>Asistir a 20 ferias y/o eventos para el desarrollo turístico del Cesar.</t>
  </si>
  <si>
    <t>Ferias y/o eventos para el desarrollo turìstico asistidos.</t>
  </si>
  <si>
    <t xml:space="preserve">Fortalecimiento de las acciones de la ofina de turismo que promueven el desarrollo turistico del departamento del cesar </t>
  </si>
  <si>
    <t xml:space="preserve">Participacion en ferias </t>
  </si>
  <si>
    <t>Participar en 5 ferias</t>
  </si>
  <si>
    <t xml:space="preserve">Promocion de desarrollo turistico </t>
  </si>
  <si>
    <t>Desarrollar ocho (8) estrategias de eventos y promoción turísticos, en el cuatrienio.</t>
  </si>
  <si>
    <t xml:space="preserve">Estrategias de eventos y promocion desarrollados </t>
  </si>
  <si>
    <t>Desarrollo de promocion y eventos del departamento</t>
  </si>
  <si>
    <t xml:space="preserve">estrategias de promocion implementadas </t>
  </si>
  <si>
    <t xml:space="preserve">Actualizacion del plan turistico del Cesar </t>
  </si>
  <si>
    <t xml:space="preserve">Plan turistico Actualizado </t>
  </si>
  <si>
    <t>Actualizar plan turistico</t>
  </si>
  <si>
    <t>Plan turistico actualizado</t>
  </si>
  <si>
    <t>Diseñar e implementar un (1) sistema de información turística en el Departamento.</t>
  </si>
  <si>
    <t xml:space="preserve">sistema de informacion turistica implementado </t>
  </si>
  <si>
    <t>Implementacion del sistema de informacion turistica del departamento del cesar</t>
  </si>
  <si>
    <t xml:space="preserve">Diseño de pagina web </t>
  </si>
  <si>
    <t xml:space="preserve">pagina diseñada </t>
  </si>
  <si>
    <t>Min. CIT</t>
  </si>
  <si>
    <t>socializacion de pagina web</t>
  </si>
  <si>
    <t xml:space="preserve">Pagina socializada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</si>
</sst>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quot;$&quot;* #,##0.00_-;_-&quot;$&quot;* &quot;-&quot;??_-;_-@_-"/>
    <numFmt numFmtId="43" formatCode="_-* #,##0.00_-;\-* #,##0.00_-;_-* &quot;-&quot;??_-;_-@_-"/>
    <numFmt numFmtId="165" formatCode="&quot;$&quot;\ #,##0_);[Red]\(&quot;$&quot;\ #,##0\)"/>
    <numFmt numFmtId="172" formatCode="&quot;$&quot;\ #,##0;[Red]\-&quot;$&quot;\ #,##0"/>
    <numFmt numFmtId="173" formatCode="_-&quot;$&quot;\ * #,##0_-;\-&quot;$&quot;\ * #,##0_-;_-&quot;$&quot;\ * &quot;-&quot;_-;_-@_-"/>
    <numFmt numFmtId="174" formatCode="_-&quot;$&quot;\ * #,##0.00_-;\-&quot;$&quot;\ * #,##0.00_-;_-&quot;$&quot;\ * &quot;-&quot;??_-;_-@_-"/>
    <numFmt numFmtId="175" formatCode="&quot;$&quot;\ #,##0"/>
    <numFmt numFmtId="176" formatCode="_(&quot;$&quot;\ * #,##0.000_);_(&quot;$&quot;\ * \(#,##0.000\);_(&quot;$&quot;\ * &quot;-&quot;??_);_(@_)"/>
    <numFmt numFmtId="177" formatCode="_(* #,##0_);_(* \(#,##0\);_(* &quot;-&quot;??_);_(@_)"/>
    <numFmt numFmtId="178" formatCode="_-* #,##0\ _€_-;\-* #,##0\ _€_-;_-* &quot;-&quot;??\ _€_-;_-@_-"/>
    <numFmt numFmtId="179" formatCode="_-[$$-240A]* #,##0.00_-;\-[$$-240A]* #,##0.00_-;_-[$$-240A]* &quot;-&quot;??_-;_-@_-"/>
    <numFmt numFmtId="180" formatCode="d\-m\-yy"/>
    <numFmt numFmtId="181" formatCode="_(&quot;$&quot;\ * #,##0_);_(&quot;$&quot;\ * \(#,##0\);_(&quot;$&quot;\ * &quot;-&quot;??_);_(@_)"/>
  </numFmts>
  <fonts count="35" x14ac:knownFonts="1">
    <font>
      <sz val="11"/>
      <color theme="1"/>
      <name val="Calibri"/>
      <family val="2"/>
      <scheme val="minor"/>
    </font>
    <font>
      <sz val="10"/>
      <name val="Arial"/>
      <family val="2"/>
    </font>
    <font>
      <b/>
      <shadow/>
      <sz val="10"/>
      <name val="Arial Narrow"/>
      <family val="2"/>
    </font>
    <font>
      <b/>
      <sz val="10"/>
      <color indexed="8"/>
      <name val="Arial Narrow"/>
      <family val="2"/>
    </font>
    <font>
      <sz val="11"/>
      <color indexed="8"/>
      <name val="Arial Narrow"/>
      <family val="2"/>
    </font>
    <font>
      <b/>
      <sz val="11"/>
      <color indexed="8"/>
      <name val="Arial Narrow"/>
      <family val="2"/>
    </font>
    <font>
      <sz val="10"/>
      <color indexed="8"/>
      <name val="Arial"/>
      <family val="2"/>
    </font>
    <font>
      <shadow/>
      <sz val="10"/>
      <name val="Arial"/>
      <family val="2"/>
    </font>
    <font>
      <b/>
      <shadow/>
      <sz val="30"/>
      <name val="Arial Narrow"/>
      <family val="2"/>
    </font>
    <font>
      <sz val="11"/>
      <color indexed="8"/>
      <name val="Arial Narrow"/>
      <family val="2"/>
    </font>
    <font>
      <sz val="11"/>
      <name val="Arial Narrow"/>
      <family val="2"/>
    </font>
    <font>
      <shadow/>
      <sz val="11"/>
      <name val="Arial Narrow"/>
      <family val="2"/>
    </font>
    <font>
      <b/>
      <sz val="11"/>
      <name val="Arial Narrow"/>
      <family val="2"/>
    </font>
    <font>
      <b/>
      <shadow/>
      <sz val="11"/>
      <name val="Arial Narrow"/>
      <family val="2"/>
    </font>
    <font>
      <b/>
      <sz val="11"/>
      <color indexed="8"/>
      <name val="Arial Narrow"/>
      <family val="2"/>
    </font>
    <font>
      <b/>
      <shadow/>
      <sz val="10"/>
      <name val="Arial"/>
      <family val="2"/>
    </font>
    <font>
      <sz val="11"/>
      <name val="Calibri"/>
      <family val="2"/>
    </font>
    <font>
      <b/>
      <sz val="9"/>
      <color indexed="81"/>
      <name val="Tahoma"/>
      <family val="2"/>
    </font>
    <font>
      <sz val="9"/>
      <color indexed="81"/>
      <name val="Tahoma"/>
      <family val="2"/>
    </font>
    <font>
      <sz val="10"/>
      <name val="Calibri"/>
      <family val="2"/>
    </font>
    <font>
      <sz val="11"/>
      <color theme="1"/>
      <name val="Calibri"/>
      <family val="2"/>
      <scheme val="minor"/>
    </font>
    <font>
      <b/>
      <sz val="11"/>
      <color theme="1"/>
      <name val="Calibri"/>
      <family val="2"/>
      <scheme val="minor"/>
    </font>
    <font>
      <sz val="10"/>
      <color theme="1"/>
      <name val="Arial"/>
      <family val="2"/>
    </font>
    <font>
      <b/>
      <sz val="12"/>
      <color theme="1"/>
      <name val="Calibri"/>
      <family val="2"/>
      <scheme val="minor"/>
    </font>
    <font>
      <sz val="11"/>
      <color theme="1"/>
      <name val="Arial Narrow"/>
      <family val="2"/>
    </font>
    <font>
      <b/>
      <sz val="15"/>
      <color theme="1"/>
      <name val="Calibri"/>
      <family val="2"/>
      <scheme val="minor"/>
    </font>
    <font>
      <shadow/>
      <sz val="11"/>
      <color theme="1"/>
      <name val="Arial Narrow"/>
      <family val="2"/>
    </font>
    <font>
      <sz val="11"/>
      <color rgb="FFFF0000"/>
      <name val="Arial Narrow"/>
      <family val="2"/>
    </font>
    <font>
      <b/>
      <sz val="11"/>
      <color theme="1"/>
      <name val="Arial Narrow"/>
      <family val="2"/>
    </font>
    <font>
      <b/>
      <shadow/>
      <sz val="11"/>
      <color theme="1"/>
      <name val="Arial Narrow"/>
      <family val="2"/>
    </font>
    <font>
      <sz val="11"/>
      <color rgb="FF365F91"/>
      <name val="Arial Narrow"/>
      <family val="2"/>
    </font>
    <font>
      <sz val="11"/>
      <color rgb="FF000000"/>
      <name val="Arial Narrow"/>
      <family val="2"/>
    </font>
    <font>
      <b/>
      <sz val="10"/>
      <color theme="1"/>
      <name val="Arial"/>
      <family val="2"/>
    </font>
    <font>
      <b/>
      <shadow/>
      <sz val="30"/>
      <color theme="1"/>
      <name val="Arial Narrow"/>
      <family val="2"/>
    </font>
    <font>
      <b/>
      <sz val="30"/>
      <color theme="1"/>
      <name val="Arial Narrow"/>
      <family val="2"/>
    </font>
  </fonts>
  <fills count="8">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8" tint="0.79998168889431442"/>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8">
    <xf numFmtId="0" fontId="0" fillId="0" borderId="0"/>
    <xf numFmtId="43" fontId="20" fillId="0" borderId="0" applyFont="0" applyFill="0" applyBorder="0" applyAlignment="0" applyProtection="0"/>
    <xf numFmtId="43" fontId="20" fillId="0" borderId="0" applyFont="0" applyFill="0" applyBorder="0" applyAlignment="0" applyProtection="0"/>
    <xf numFmtId="174" fontId="20" fillId="0" borderId="0" applyFont="0" applyFill="0" applyBorder="0" applyAlignment="0" applyProtection="0"/>
    <xf numFmtId="173" fontId="20" fillId="0" borderId="0" applyFont="0" applyFill="0" applyBorder="0" applyAlignment="0" applyProtection="0"/>
    <xf numFmtId="0" fontId="20" fillId="0" borderId="0"/>
    <xf numFmtId="0" fontId="1" fillId="0" borderId="0"/>
    <xf numFmtId="9" fontId="1" fillId="0" borderId="0" applyFont="0" applyFill="0" applyBorder="0" applyAlignment="0" applyProtection="0"/>
  </cellStyleXfs>
  <cellXfs count="432">
    <xf numFmtId="0" fontId="0" fillId="0" borderId="0" xfId="0"/>
    <xf numFmtId="0" fontId="22" fillId="0" borderId="0" xfId="0" applyFont="1"/>
    <xf numFmtId="0" fontId="21" fillId="2" borderId="1" xfId="5" applyFont="1" applyFill="1" applyBorder="1" applyAlignment="1">
      <alignment horizontal="center" vertical="top"/>
    </xf>
    <xf numFmtId="0" fontId="0" fillId="0" borderId="0" xfId="0" applyAlignment="1">
      <alignment vertical="top"/>
    </xf>
    <xf numFmtId="0" fontId="20" fillId="3" borderId="0" xfId="5" applyFill="1" applyAlignment="1">
      <alignment vertical="top"/>
    </xf>
    <xf numFmtId="0" fontId="20" fillId="3" borderId="0" xfId="5" applyFill="1" applyAlignment="1">
      <alignment horizontal="center" vertical="top"/>
    </xf>
    <xf numFmtId="0" fontId="23" fillId="3" borderId="0" xfId="5" applyFont="1" applyFill="1" applyAlignment="1">
      <alignment vertical="top"/>
    </xf>
    <xf numFmtId="0" fontId="0" fillId="0" borderId="0" xfId="0" applyAlignment="1">
      <alignment horizontal="center" vertical="top"/>
    </xf>
    <xf numFmtId="0" fontId="0" fillId="0" borderId="0" xfId="0" applyFill="1" applyAlignment="1">
      <alignment vertical="top"/>
    </xf>
    <xf numFmtId="0" fontId="24" fillId="3" borderId="2" xfId="0" applyFont="1" applyFill="1" applyBorder="1" applyAlignment="1">
      <alignment horizontal="center" vertical="center" wrapText="1"/>
    </xf>
    <xf numFmtId="0" fontId="24" fillId="3" borderId="2" xfId="0" applyFont="1" applyFill="1" applyBorder="1" applyAlignment="1">
      <alignment wrapText="1"/>
    </xf>
    <xf numFmtId="0" fontId="24" fillId="3" borderId="2" xfId="0" applyFont="1" applyFill="1" applyBorder="1" applyAlignment="1">
      <alignment vertical="center" wrapText="1"/>
    </xf>
    <xf numFmtId="0" fontId="24" fillId="0" borderId="2" xfId="0" applyFont="1" applyBorder="1" applyAlignment="1">
      <alignment horizontal="center" vertical="center" wrapText="1"/>
    </xf>
    <xf numFmtId="0" fontId="25" fillId="3" borderId="0" xfId="5" applyFont="1" applyFill="1" applyAlignment="1">
      <alignment vertical="top"/>
    </xf>
    <xf numFmtId="0" fontId="9" fillId="3" borderId="2" xfId="0" applyFont="1" applyFill="1" applyBorder="1" applyAlignment="1">
      <alignment horizontal="left" vertical="top" wrapText="1"/>
    </xf>
    <xf numFmtId="0" fontId="24" fillId="0" borderId="2" xfId="0" applyFont="1" applyBorder="1"/>
    <xf numFmtId="172" fontId="24" fillId="3" borderId="1" xfId="0" applyNumberFormat="1" applyFont="1" applyFill="1" applyBorder="1" applyAlignment="1">
      <alignment horizontal="center" vertical="center"/>
    </xf>
    <xf numFmtId="0" fontId="24" fillId="3" borderId="2" xfId="0" applyFont="1" applyFill="1" applyBorder="1" applyAlignment="1">
      <alignment horizontal="center" vertical="center"/>
    </xf>
    <xf numFmtId="172" fontId="24" fillId="3" borderId="3" xfId="0" applyNumberFormat="1" applyFont="1" applyFill="1" applyBorder="1" applyAlignment="1">
      <alignment horizontal="center" vertical="center"/>
    </xf>
    <xf numFmtId="0" fontId="24" fillId="3" borderId="2" xfId="0" applyFont="1" applyFill="1" applyBorder="1" applyAlignment="1">
      <alignment horizontal="center" vertical="top"/>
    </xf>
    <xf numFmtId="172" fontId="24" fillId="3" borderId="4" xfId="0" applyNumberFormat="1" applyFont="1" applyFill="1" applyBorder="1" applyAlignment="1">
      <alignment horizontal="center" vertical="center"/>
    </xf>
    <xf numFmtId="0" fontId="24" fillId="3" borderId="2" xfId="6" applyFont="1" applyFill="1" applyBorder="1" applyAlignment="1">
      <alignment horizontal="justify" vertical="top"/>
    </xf>
    <xf numFmtId="0" fontId="24" fillId="3" borderId="0" xfId="0" applyFont="1" applyFill="1" applyAlignment="1">
      <alignment horizontal="center" vertical="top"/>
    </xf>
    <xf numFmtId="0" fontId="24" fillId="3" borderId="3" xfId="0" applyFont="1" applyFill="1" applyBorder="1" applyAlignment="1">
      <alignment horizontal="center" vertical="top"/>
    </xf>
    <xf numFmtId="0" fontId="24" fillId="0" borderId="1" xfId="0" applyFont="1" applyBorder="1"/>
    <xf numFmtId="0" fontId="24" fillId="0" borderId="2" xfId="0" applyFont="1" applyFill="1" applyBorder="1" applyAlignment="1">
      <alignment horizontal="center" vertical="top" wrapText="1"/>
    </xf>
    <xf numFmtId="0" fontId="24" fillId="0" borderId="2" xfId="0" applyFont="1" applyBorder="1" applyAlignment="1">
      <alignment wrapText="1"/>
    </xf>
    <xf numFmtId="0" fontId="26" fillId="3" borderId="2" xfId="5" applyFont="1" applyFill="1" applyBorder="1" applyAlignment="1">
      <alignment horizontal="center" vertical="top" wrapText="1"/>
    </xf>
    <xf numFmtId="165" fontId="26" fillId="3" borderId="2" xfId="5" applyNumberFormat="1" applyFont="1" applyFill="1" applyBorder="1" applyAlignment="1">
      <alignment horizontal="center" vertical="top" wrapText="1"/>
    </xf>
    <xf numFmtId="172" fontId="24" fillId="3" borderId="2" xfId="0" applyNumberFormat="1" applyFont="1" applyFill="1" applyBorder="1" applyAlignment="1">
      <alignment horizontal="center" vertical="center"/>
    </xf>
    <xf numFmtId="0" fontId="24" fillId="3" borderId="2" xfId="0" applyFont="1" applyFill="1" applyBorder="1" applyAlignment="1">
      <alignment horizontal="center"/>
    </xf>
    <xf numFmtId="0" fontId="24" fillId="3" borderId="2" xfId="5" applyFont="1" applyFill="1" applyBorder="1" applyAlignment="1">
      <alignment horizontal="justify" vertical="top" wrapText="1"/>
    </xf>
    <xf numFmtId="0" fontId="24" fillId="3" borderId="2" xfId="5" applyFont="1" applyFill="1" applyBorder="1" applyAlignment="1">
      <alignment vertical="top" wrapText="1"/>
    </xf>
    <xf numFmtId="165" fontId="24" fillId="3" borderId="2" xfId="5" applyNumberFormat="1" applyFont="1" applyFill="1" applyBorder="1" applyAlignment="1">
      <alignment horizontal="center" vertical="top" wrapText="1"/>
    </xf>
    <xf numFmtId="0" fontId="24" fillId="0" borderId="2" xfId="0" applyFont="1" applyBorder="1" applyAlignment="1">
      <alignment horizontal="justify" vertical="top" wrapText="1"/>
    </xf>
    <xf numFmtId="0" fontId="24" fillId="3" borderId="2" xfId="5" applyFont="1" applyFill="1" applyBorder="1" applyAlignment="1">
      <alignment horizontal="center" vertical="top" wrapText="1"/>
    </xf>
    <xf numFmtId="172" fontId="24" fillId="3" borderId="2" xfId="5" applyNumberFormat="1" applyFont="1" applyFill="1" applyBorder="1" applyAlignment="1">
      <alignment horizontal="center" vertical="top" wrapText="1"/>
    </xf>
    <xf numFmtId="3" fontId="24" fillId="3" borderId="2" xfId="0" applyNumberFormat="1" applyFont="1" applyFill="1" applyBorder="1" applyAlignment="1">
      <alignment horizontal="center" vertical="top" wrapText="1"/>
    </xf>
    <xf numFmtId="173" fontId="24" fillId="3" borderId="2" xfId="4" applyNumberFormat="1" applyFont="1" applyFill="1" applyBorder="1" applyAlignment="1">
      <alignment horizontal="center" vertical="center" wrapText="1"/>
    </xf>
    <xf numFmtId="0" fontId="26" fillId="3" borderId="2" xfId="5" applyFont="1" applyFill="1" applyBorder="1" applyAlignment="1">
      <alignment vertical="top" wrapText="1"/>
    </xf>
    <xf numFmtId="0" fontId="24" fillId="3" borderId="2" xfId="0" applyFont="1" applyFill="1" applyBorder="1" applyAlignment="1">
      <alignment horizontal="center" vertical="center" wrapText="1"/>
    </xf>
    <xf numFmtId="0" fontId="24" fillId="3" borderId="2" xfId="0" applyFont="1" applyFill="1" applyBorder="1"/>
    <xf numFmtId="0" fontId="24" fillId="3" borderId="2" xfId="0" applyFont="1" applyFill="1" applyBorder="1" applyAlignment="1">
      <alignment vertical="top" wrapText="1"/>
    </xf>
    <xf numFmtId="0" fontId="10" fillId="3" borderId="2" xfId="0" applyFont="1" applyFill="1" applyBorder="1" applyAlignment="1">
      <alignment horizontal="left" vertical="center" wrapText="1"/>
    </xf>
    <xf numFmtId="0" fontId="24" fillId="3" borderId="2" xfId="0" applyFont="1" applyFill="1" applyBorder="1" applyAlignment="1">
      <alignment vertical="center"/>
    </xf>
    <xf numFmtId="0" fontId="27" fillId="3" borderId="2" xfId="0" applyFont="1" applyFill="1" applyBorder="1" applyAlignment="1"/>
    <xf numFmtId="0" fontId="24" fillId="3" borderId="2" xfId="0" applyFont="1" applyFill="1" applyBorder="1" applyAlignment="1"/>
    <xf numFmtId="4" fontId="10" fillId="3" borderId="2" xfId="6" applyNumberFormat="1" applyFont="1" applyFill="1" applyBorder="1" applyAlignment="1">
      <alignment horizontal="center" vertical="center" wrapText="1"/>
    </xf>
    <xf numFmtId="14" fontId="11" fillId="3" borderId="2" xfId="5" applyNumberFormat="1" applyFont="1" applyFill="1" applyBorder="1" applyAlignment="1">
      <alignment horizontal="center" vertical="center" wrapText="1"/>
    </xf>
    <xf numFmtId="0" fontId="11" fillId="3" borderId="2" xfId="5" applyFont="1" applyFill="1" applyBorder="1" applyAlignment="1">
      <alignment horizontal="center" vertical="center" wrapText="1"/>
    </xf>
    <xf numFmtId="0" fontId="24" fillId="3" borderId="2" xfId="5" applyFont="1" applyFill="1" applyBorder="1" applyAlignment="1">
      <alignment horizontal="center" vertical="center" wrapText="1"/>
    </xf>
    <xf numFmtId="175" fontId="11" fillId="3" borderId="2" xfId="5" applyNumberFormat="1" applyFont="1" applyFill="1" applyBorder="1" applyAlignment="1">
      <alignment horizontal="center" vertical="center" wrapText="1"/>
    </xf>
    <xf numFmtId="175" fontId="24" fillId="0" borderId="2" xfId="0" applyNumberFormat="1" applyFont="1" applyBorder="1" applyAlignment="1">
      <alignment horizontal="center" vertical="center"/>
    </xf>
    <xf numFmtId="0" fontId="24" fillId="0" borderId="2" xfId="0" applyFont="1" applyBorder="1" applyAlignment="1">
      <alignment horizontal="center" vertical="center"/>
    </xf>
    <xf numFmtId="175" fontId="24" fillId="3" borderId="2" xfId="5" applyNumberFormat="1" applyFont="1" applyFill="1" applyBorder="1" applyAlignment="1">
      <alignment horizontal="center" vertical="center" wrapText="1"/>
    </xf>
    <xf numFmtId="14" fontId="26" fillId="3" borderId="2" xfId="5" applyNumberFormat="1" applyFont="1" applyFill="1" applyBorder="1" applyAlignment="1">
      <alignment horizontal="center" vertical="center" wrapText="1"/>
    </xf>
    <xf numFmtId="0" fontId="26" fillId="3" borderId="2" xfId="5" applyFont="1" applyFill="1" applyBorder="1" applyAlignment="1">
      <alignment horizontal="center" vertical="center" wrapText="1"/>
    </xf>
    <xf numFmtId="0" fontId="26" fillId="3" borderId="2" xfId="5" applyFont="1" applyFill="1" applyBorder="1" applyAlignment="1">
      <alignment vertical="center" wrapText="1"/>
    </xf>
    <xf numFmtId="4" fontId="24" fillId="3" borderId="2" xfId="0" applyNumberFormat="1" applyFont="1" applyFill="1" applyBorder="1" applyAlignment="1">
      <alignment horizontal="center" vertical="center" wrapText="1"/>
    </xf>
    <xf numFmtId="4" fontId="24" fillId="3" borderId="2" xfId="0" applyNumberFormat="1" applyFont="1" applyFill="1" applyBorder="1" applyAlignment="1">
      <alignment vertical="center" wrapText="1"/>
    </xf>
    <xf numFmtId="3" fontId="24" fillId="3" borderId="2" xfId="5" applyNumberFormat="1" applyFont="1" applyFill="1" applyBorder="1" applyAlignment="1">
      <alignment horizontal="center" vertical="center"/>
    </xf>
    <xf numFmtId="3" fontId="24" fillId="3" borderId="2" xfId="0" applyNumberFormat="1" applyFont="1" applyFill="1" applyBorder="1" applyAlignment="1">
      <alignment horizontal="center" vertical="center"/>
    </xf>
    <xf numFmtId="0" fontId="24" fillId="3" borderId="2" xfId="5" applyFont="1" applyFill="1" applyBorder="1" applyAlignment="1">
      <alignment vertical="center" wrapText="1"/>
    </xf>
    <xf numFmtId="0" fontId="24" fillId="3" borderId="2" xfId="5" applyFont="1" applyFill="1" applyBorder="1" applyAlignment="1">
      <alignment horizontal="center" vertical="center"/>
    </xf>
    <xf numFmtId="0" fontId="24" fillId="3" borderId="2" xfId="5" applyFont="1" applyFill="1" applyBorder="1"/>
    <xf numFmtId="3" fontId="24" fillId="3" borderId="2" xfId="5" applyNumberFormat="1" applyFont="1" applyFill="1" applyBorder="1" applyAlignment="1">
      <alignment vertical="center"/>
    </xf>
    <xf numFmtId="0" fontId="24" fillId="3" borderId="2" xfId="5" applyFont="1" applyFill="1" applyBorder="1" applyAlignment="1">
      <alignment vertical="center"/>
    </xf>
    <xf numFmtId="3" fontId="24" fillId="3" borderId="2" xfId="0" applyNumberFormat="1" applyFont="1" applyFill="1" applyBorder="1" applyAlignment="1">
      <alignment vertical="center"/>
    </xf>
    <xf numFmtId="0" fontId="24" fillId="3" borderId="2" xfId="0" applyFont="1" applyFill="1" applyBorder="1" applyAlignment="1">
      <alignment horizontal="left" vertical="center" wrapText="1"/>
    </xf>
    <xf numFmtId="4" fontId="24" fillId="3" borderId="2" xfId="0" applyNumberFormat="1" applyFont="1" applyFill="1" applyBorder="1" applyAlignment="1">
      <alignment horizontal="center" vertical="center"/>
    </xf>
    <xf numFmtId="15" fontId="11" fillId="3" borderId="2" xfId="5" applyNumberFormat="1" applyFont="1" applyFill="1" applyBorder="1" applyAlignment="1">
      <alignment horizontal="center" vertical="top" wrapText="1"/>
    </xf>
    <xf numFmtId="0" fontId="11" fillId="3" borderId="2" xfId="5" applyFont="1" applyFill="1" applyBorder="1" applyAlignment="1">
      <alignment horizontal="center" vertical="top" wrapText="1"/>
    </xf>
    <xf numFmtId="0" fontId="11" fillId="3" borderId="2" xfId="5" applyFont="1" applyFill="1" applyBorder="1" applyAlignment="1">
      <alignment horizontal="center" vertical="center" wrapText="1"/>
    </xf>
    <xf numFmtId="0" fontId="24" fillId="3" borderId="2" xfId="5" applyFont="1" applyFill="1" applyBorder="1" applyAlignment="1">
      <alignment horizontal="center"/>
    </xf>
    <xf numFmtId="173" fontId="11" fillId="3" borderId="2" xfId="4" applyFont="1" applyFill="1" applyBorder="1" applyAlignment="1">
      <alignment horizontal="center" vertical="center" wrapText="1"/>
    </xf>
    <xf numFmtId="0" fontId="24" fillId="3" borderId="2" xfId="5" applyFont="1" applyFill="1" applyBorder="1" applyAlignment="1">
      <alignment horizontal="center" vertical="center" wrapText="1"/>
    </xf>
    <xf numFmtId="174" fontId="24" fillId="3" borderId="2" xfId="3" applyFont="1" applyFill="1" applyBorder="1" applyAlignment="1">
      <alignment horizontal="center" vertical="center"/>
    </xf>
    <xf numFmtId="176" fontId="24" fillId="3" borderId="2" xfId="3" applyNumberFormat="1" applyFont="1" applyFill="1" applyBorder="1" applyAlignment="1">
      <alignment horizontal="center" vertical="center"/>
    </xf>
    <xf numFmtId="0" fontId="26" fillId="3" borderId="2" xfId="5" applyFont="1" applyFill="1" applyBorder="1" applyAlignment="1">
      <alignment horizontal="center" vertical="top" wrapText="1"/>
    </xf>
    <xf numFmtId="0" fontId="26" fillId="3" borderId="2" xfId="5" applyFont="1" applyFill="1" applyBorder="1" applyAlignment="1">
      <alignment horizontal="center" vertical="center" wrapText="1"/>
    </xf>
    <xf numFmtId="177" fontId="24" fillId="3" borderId="2" xfId="1" applyNumberFormat="1" applyFont="1" applyFill="1" applyBorder="1" applyAlignment="1">
      <alignment horizontal="center" vertical="center"/>
    </xf>
    <xf numFmtId="0" fontId="24" fillId="3" borderId="2" xfId="0" applyFont="1" applyFill="1" applyBorder="1" applyAlignment="1">
      <alignment horizontal="center" wrapText="1"/>
    </xf>
    <xf numFmtId="178" fontId="26" fillId="3" borderId="2" xfId="1" applyNumberFormat="1" applyFont="1" applyFill="1" applyBorder="1" applyAlignment="1">
      <alignment horizontal="center" vertical="center" wrapText="1"/>
    </xf>
    <xf numFmtId="178" fontId="24" fillId="3" borderId="2" xfId="5" applyNumberFormat="1" applyFont="1" applyFill="1" applyBorder="1" applyAlignment="1">
      <alignment horizontal="center" vertical="center"/>
    </xf>
    <xf numFmtId="14" fontId="24" fillId="3" borderId="2" xfId="5" applyNumberFormat="1" applyFont="1" applyFill="1" applyBorder="1" applyAlignment="1">
      <alignment horizontal="center" vertical="center" wrapText="1"/>
    </xf>
    <xf numFmtId="178" fontId="24" fillId="3" borderId="2" xfId="1" applyNumberFormat="1" applyFont="1" applyFill="1" applyBorder="1" applyAlignment="1">
      <alignment horizontal="center" vertical="center"/>
    </xf>
    <xf numFmtId="15" fontId="26" fillId="3" borderId="2" xfId="5" applyNumberFormat="1" applyFont="1" applyFill="1" applyBorder="1" applyAlignment="1">
      <alignment horizontal="center" vertical="top" wrapText="1"/>
    </xf>
    <xf numFmtId="174" fontId="26" fillId="3" borderId="2" xfId="3" applyFont="1" applyFill="1" applyBorder="1" applyAlignment="1">
      <alignment horizontal="center" vertical="center" wrapText="1"/>
    </xf>
    <xf numFmtId="44" fontId="24" fillId="3" borderId="2" xfId="5" applyNumberFormat="1" applyFont="1" applyFill="1" applyBorder="1" applyAlignment="1">
      <alignment horizontal="center" vertical="center"/>
    </xf>
    <xf numFmtId="0" fontId="26" fillId="3" borderId="2" xfId="5" applyFont="1" applyFill="1" applyBorder="1" applyAlignment="1">
      <alignment horizontal="left" vertical="center" wrapText="1"/>
    </xf>
    <xf numFmtId="179" fontId="24" fillId="3" borderId="2" xfId="5" applyNumberFormat="1" applyFont="1" applyFill="1" applyBorder="1" applyAlignment="1">
      <alignment horizontal="center" vertical="center"/>
    </xf>
    <xf numFmtId="0" fontId="24" fillId="0" borderId="2" xfId="0" applyFont="1" applyBorder="1" applyAlignment="1">
      <alignment horizontal="center" vertical="center" wrapText="1"/>
    </xf>
    <xf numFmtId="43" fontId="24" fillId="3" borderId="2" xfId="1" applyFont="1" applyFill="1" applyBorder="1" applyAlignment="1">
      <alignment horizontal="center" vertical="top" wrapText="1"/>
    </xf>
    <xf numFmtId="0" fontId="24" fillId="3" borderId="2" xfId="0" applyFont="1" applyFill="1" applyBorder="1" applyAlignment="1">
      <alignment horizontal="center" vertical="top" wrapText="1"/>
    </xf>
    <xf numFmtId="172" fontId="24" fillId="3" borderId="2" xfId="0" applyNumberFormat="1" applyFont="1" applyFill="1" applyBorder="1" applyAlignment="1">
      <alignment horizontal="center" vertical="top" wrapText="1"/>
    </xf>
    <xf numFmtId="177" fontId="24" fillId="0" borderId="2" xfId="2" applyNumberFormat="1" applyFont="1" applyBorder="1" applyAlignment="1">
      <alignment vertical="center"/>
    </xf>
    <xf numFmtId="177" fontId="10" fillId="0" borderId="2" xfId="2" applyNumberFormat="1" applyFont="1" applyBorder="1" applyAlignment="1">
      <alignment horizontal="center" vertical="center"/>
    </xf>
    <xf numFmtId="177" fontId="24" fillId="0" borderId="2" xfId="2" applyNumberFormat="1" applyFont="1" applyBorder="1" applyAlignment="1">
      <alignment horizontal="center" vertical="center"/>
    </xf>
    <xf numFmtId="0" fontId="24" fillId="0" borderId="2" xfId="0" applyFont="1" applyFill="1" applyBorder="1" applyAlignment="1">
      <alignment horizontal="center" vertical="center" wrapText="1"/>
    </xf>
    <xf numFmtId="43" fontId="24" fillId="0" borderId="2" xfId="2" applyFont="1" applyBorder="1" applyAlignment="1">
      <alignment horizontal="center" vertical="center"/>
    </xf>
    <xf numFmtId="43" fontId="24" fillId="0" borderId="2" xfId="2" applyFont="1" applyBorder="1" applyAlignment="1">
      <alignment horizontal="justify" vertical="center"/>
    </xf>
    <xf numFmtId="43" fontId="24" fillId="0" borderId="2" xfId="2" applyFont="1" applyBorder="1"/>
    <xf numFmtId="43" fontId="24" fillId="0" borderId="2" xfId="2" applyFont="1" applyFill="1" applyBorder="1"/>
    <xf numFmtId="0" fontId="24" fillId="0" borderId="2" xfId="0" applyFont="1" applyBorder="1" applyAlignment="1">
      <alignment horizontal="center" vertical="top" wrapText="1"/>
    </xf>
    <xf numFmtId="172" fontId="24" fillId="0" borderId="2" xfId="0" applyNumberFormat="1" applyFont="1" applyBorder="1" applyAlignment="1">
      <alignment horizontal="center" vertical="top" wrapText="1"/>
    </xf>
    <xf numFmtId="0" fontId="28" fillId="3" borderId="2" xfId="0" applyFont="1" applyFill="1" applyBorder="1"/>
    <xf numFmtId="0" fontId="29" fillId="3" borderId="2" xfId="5" applyFont="1" applyFill="1" applyBorder="1" applyAlignment="1">
      <alignment horizontal="center" vertical="top" wrapText="1"/>
    </xf>
    <xf numFmtId="0" fontId="28" fillId="3" borderId="2" xfId="0" applyFont="1" applyFill="1" applyBorder="1" applyAlignment="1">
      <alignment horizontal="center" vertical="top" wrapText="1"/>
    </xf>
    <xf numFmtId="0" fontId="28" fillId="3" borderId="2" xfId="0" applyFont="1" applyFill="1" applyBorder="1" applyAlignment="1">
      <alignment horizontal="left" vertical="top" wrapText="1"/>
    </xf>
    <xf numFmtId="0" fontId="13" fillId="3" borderId="2" xfId="5" applyFont="1" applyFill="1" applyBorder="1" applyAlignment="1">
      <alignment horizontal="center" vertical="top" wrapText="1"/>
    </xf>
    <xf numFmtId="0" fontId="11" fillId="3" borderId="2" xfId="5" applyFont="1" applyFill="1" applyBorder="1" applyAlignment="1">
      <alignment horizontal="center" vertical="top" wrapText="1"/>
    </xf>
    <xf numFmtId="0" fontId="24" fillId="3" borderId="2" xfId="5" applyFont="1" applyFill="1" applyBorder="1" applyAlignment="1">
      <alignment wrapText="1"/>
    </xf>
    <xf numFmtId="0" fontId="24" fillId="0" borderId="2" xfId="0" applyFont="1" applyBorder="1" applyAlignment="1">
      <alignment horizontal="center" vertical="top" wrapText="1"/>
    </xf>
    <xf numFmtId="0" fontId="26" fillId="3" borderId="2" xfId="5" applyFont="1" applyFill="1" applyBorder="1" applyAlignment="1">
      <alignment horizontal="center" vertical="top" wrapText="1"/>
    </xf>
    <xf numFmtId="0" fontId="24" fillId="0" borderId="2" xfId="0" applyFont="1" applyBorder="1" applyAlignment="1">
      <alignment horizontal="center" vertical="top" wrapText="1"/>
    </xf>
    <xf numFmtId="0" fontId="24" fillId="3" borderId="2" xfId="0" applyFont="1" applyFill="1" applyBorder="1" applyAlignment="1">
      <alignment horizontal="center" vertical="center"/>
    </xf>
    <xf numFmtId="0" fontId="11" fillId="3" borderId="3" xfId="5" applyFont="1" applyFill="1" applyBorder="1" applyAlignment="1">
      <alignment horizontal="center" vertical="top" wrapText="1"/>
    </xf>
    <xf numFmtId="0" fontId="24" fillId="3" borderId="2" xfId="0" applyFont="1" applyFill="1" applyBorder="1" applyAlignment="1">
      <alignment horizontal="center" vertical="top" wrapText="1"/>
    </xf>
    <xf numFmtId="0" fontId="24" fillId="3" borderId="2" xfId="5" applyFont="1" applyFill="1" applyBorder="1" applyAlignment="1">
      <alignment horizontal="center" vertical="top"/>
    </xf>
    <xf numFmtId="0" fontId="11" fillId="3" borderId="2" xfId="5" applyFont="1" applyFill="1" applyBorder="1" applyAlignment="1">
      <alignment horizontal="center" vertical="top" wrapText="1"/>
    </xf>
    <xf numFmtId="0" fontId="24" fillId="3" borderId="2" xfId="5" applyFont="1" applyFill="1" applyBorder="1" applyAlignment="1">
      <alignment horizontal="center" wrapText="1"/>
    </xf>
    <xf numFmtId="2" fontId="24" fillId="3" borderId="2" xfId="5" applyNumberFormat="1" applyFont="1" applyFill="1" applyBorder="1" applyAlignment="1">
      <alignment horizontal="center" vertical="center" wrapText="1"/>
    </xf>
    <xf numFmtId="0" fontId="24" fillId="3" borderId="2" xfId="0" applyFont="1" applyFill="1" applyBorder="1" applyAlignment="1">
      <alignment horizontal="justify" vertical="center" wrapText="1"/>
    </xf>
    <xf numFmtId="0" fontId="0" fillId="0" borderId="0" xfId="0" applyAlignment="1">
      <alignment horizontal="justify" vertical="top"/>
    </xf>
    <xf numFmtId="0" fontId="0" fillId="0" borderId="0" xfId="0" applyFill="1" applyAlignment="1">
      <alignment horizontal="justify" vertical="top"/>
    </xf>
    <xf numFmtId="0" fontId="20" fillId="3" borderId="0" xfId="5" applyFill="1" applyAlignment="1">
      <alignment horizontal="justify" vertical="top"/>
    </xf>
    <xf numFmtId="0" fontId="20" fillId="0" borderId="0" xfId="5" applyFill="1" applyAlignment="1">
      <alignment horizontal="justify" vertical="top"/>
    </xf>
    <xf numFmtId="0" fontId="0" fillId="0" borderId="0" xfId="0" applyAlignment="1">
      <alignment horizontal="justify"/>
    </xf>
    <xf numFmtId="0" fontId="0" fillId="0" borderId="0" xfId="0" applyFill="1" applyAlignment="1">
      <alignment horizontal="justify"/>
    </xf>
    <xf numFmtId="0" fontId="24" fillId="3" borderId="1" xfId="6" applyFont="1" applyFill="1" applyBorder="1" applyAlignment="1">
      <alignment horizontal="justify" vertical="top" wrapText="1"/>
    </xf>
    <xf numFmtId="0" fontId="24" fillId="3" borderId="2" xfId="0" applyFont="1" applyFill="1" applyBorder="1" applyAlignment="1">
      <alignment horizontal="justify" vertical="top"/>
    </xf>
    <xf numFmtId="0" fontId="24" fillId="3" borderId="0" xfId="0" applyFont="1" applyFill="1" applyAlignment="1">
      <alignment horizontal="justify" vertical="top" wrapText="1"/>
    </xf>
    <xf numFmtId="0" fontId="10" fillId="3" borderId="2" xfId="6" applyFont="1" applyFill="1" applyBorder="1" applyAlignment="1">
      <alignment horizontal="justify" vertical="top" wrapText="1"/>
    </xf>
    <xf numFmtId="0" fontId="24" fillId="3" borderId="2" xfId="6" applyFont="1" applyFill="1" applyBorder="1" applyAlignment="1">
      <alignment horizontal="justify" vertical="top" wrapText="1"/>
    </xf>
    <xf numFmtId="0" fontId="11" fillId="3" borderId="2" xfId="5" applyFont="1" applyFill="1" applyBorder="1" applyAlignment="1">
      <alignment horizontal="justify" vertical="top" wrapText="1"/>
    </xf>
    <xf numFmtId="0" fontId="11" fillId="3" borderId="1" xfId="5" applyFont="1" applyFill="1" applyBorder="1" applyAlignment="1">
      <alignment horizontal="justify" vertical="top" wrapText="1"/>
    </xf>
    <xf numFmtId="0" fontId="10" fillId="3" borderId="1" xfId="6" applyFont="1" applyFill="1" applyBorder="1" applyAlignment="1">
      <alignment horizontal="justify" vertical="top" wrapText="1"/>
    </xf>
    <xf numFmtId="0" fontId="11" fillId="3" borderId="5" xfId="5" applyFont="1" applyFill="1" applyBorder="1" applyAlignment="1">
      <alignment horizontal="justify" vertical="top" wrapText="1"/>
    </xf>
    <xf numFmtId="0" fontId="24" fillId="0" borderId="2" xfId="0" applyFont="1" applyFill="1" applyBorder="1" applyAlignment="1">
      <alignment horizontal="justify" vertical="top" wrapText="1"/>
    </xf>
    <xf numFmtId="0" fontId="26" fillId="3" borderId="2" xfId="5" applyFont="1" applyFill="1" applyBorder="1" applyAlignment="1">
      <alignment horizontal="justify" vertical="top" wrapText="1"/>
    </xf>
    <xf numFmtId="0" fontId="24" fillId="3" borderId="2" xfId="0" applyFont="1" applyFill="1" applyBorder="1" applyAlignment="1">
      <alignment horizontal="justify" vertical="top" wrapText="1"/>
    </xf>
    <xf numFmtId="0" fontId="24" fillId="0" borderId="2" xfId="0" applyFont="1" applyBorder="1" applyAlignment="1">
      <alignment horizontal="justify" vertical="top"/>
    </xf>
    <xf numFmtId="0" fontId="24" fillId="0" borderId="2" xfId="0" applyFont="1" applyBorder="1" applyAlignment="1">
      <alignment horizontal="justify"/>
    </xf>
    <xf numFmtId="4" fontId="10" fillId="3" borderId="2" xfId="6" applyNumberFormat="1" applyFont="1" applyFill="1" applyBorder="1" applyAlignment="1">
      <alignment horizontal="justify" vertical="top" wrapText="1"/>
    </xf>
    <xf numFmtId="0" fontId="10" fillId="3" borderId="2" xfId="6" applyFont="1" applyFill="1" applyBorder="1" applyAlignment="1" applyProtection="1">
      <alignment horizontal="justify" vertical="top" wrapText="1"/>
      <protection locked="0"/>
    </xf>
    <xf numFmtId="0" fontId="30" fillId="3" borderId="2" xfId="6" applyFont="1" applyFill="1" applyBorder="1" applyAlignment="1">
      <alignment horizontal="justify" vertical="top" wrapText="1"/>
    </xf>
    <xf numFmtId="49" fontId="24" fillId="3" borderId="2" xfId="5" applyNumberFormat="1" applyFont="1" applyFill="1" applyBorder="1" applyAlignment="1">
      <alignment horizontal="justify" vertical="top" wrapText="1"/>
    </xf>
    <xf numFmtId="0" fontId="10" fillId="0" borderId="2" xfId="0" applyFont="1" applyBorder="1" applyAlignment="1">
      <alignment horizontal="justify" vertical="top" wrapText="1"/>
    </xf>
    <xf numFmtId="0" fontId="10" fillId="0" borderId="2" xfId="5" applyFont="1" applyFill="1" applyBorder="1" applyAlignment="1">
      <alignment horizontal="justify" vertical="top" wrapText="1"/>
    </xf>
    <xf numFmtId="0" fontId="31" fillId="0" borderId="2" xfId="0" applyFont="1" applyBorder="1" applyAlignment="1">
      <alignment horizontal="justify" vertical="top" wrapText="1"/>
    </xf>
    <xf numFmtId="0" fontId="24" fillId="3" borderId="2" xfId="5" applyFont="1" applyFill="1" applyBorder="1" applyAlignment="1">
      <alignment horizontal="justify" vertical="top"/>
    </xf>
    <xf numFmtId="0" fontId="11" fillId="3" borderId="3" xfId="5" applyFont="1" applyFill="1" applyBorder="1" applyAlignment="1">
      <alignment horizontal="justify" vertical="top" wrapText="1"/>
    </xf>
    <xf numFmtId="0" fontId="11" fillId="3" borderId="4" xfId="5" applyFont="1" applyFill="1" applyBorder="1" applyAlignment="1">
      <alignment horizontal="justify" vertical="top" wrapText="1"/>
    </xf>
    <xf numFmtId="0" fontId="24" fillId="3" borderId="1" xfId="5" applyFont="1" applyFill="1" applyBorder="1" applyAlignment="1">
      <alignment horizontal="justify" vertical="top" wrapText="1"/>
    </xf>
    <xf numFmtId="0" fontId="10" fillId="0" borderId="2" xfId="0" applyFont="1" applyFill="1" applyBorder="1" applyAlignment="1">
      <alignment horizontal="justify" vertical="top" wrapText="1"/>
    </xf>
    <xf numFmtId="0" fontId="24" fillId="3" borderId="2" xfId="0" applyFont="1" applyFill="1" applyBorder="1" applyAlignment="1" applyProtection="1">
      <alignment horizontal="justify" vertical="top" wrapText="1"/>
    </xf>
    <xf numFmtId="0" fontId="9" fillId="0" borderId="2" xfId="0" applyFont="1" applyBorder="1" applyAlignment="1">
      <alignment horizontal="justify" vertical="top" wrapText="1"/>
    </xf>
    <xf numFmtId="0" fontId="0" fillId="0" borderId="0" xfId="0" applyAlignment="1">
      <alignment horizontal="center"/>
    </xf>
    <xf numFmtId="0" fontId="24" fillId="0" borderId="2" xfId="0" applyFont="1" applyBorder="1" applyAlignment="1">
      <alignment horizontal="center" vertical="top"/>
    </xf>
    <xf numFmtId="0" fontId="24" fillId="0" borderId="2" xfId="0" applyFont="1" applyBorder="1" applyAlignment="1">
      <alignment horizontal="center"/>
    </xf>
    <xf numFmtId="1" fontId="24" fillId="0" borderId="2" xfId="0" applyNumberFormat="1" applyFont="1" applyBorder="1" applyAlignment="1">
      <alignment horizontal="center" vertical="top"/>
    </xf>
    <xf numFmtId="1" fontId="24" fillId="0" borderId="2" xfId="0" applyNumberFormat="1" applyFont="1" applyFill="1" applyBorder="1" applyAlignment="1">
      <alignment horizontal="center" vertical="top" wrapText="1"/>
    </xf>
    <xf numFmtId="1" fontId="24" fillId="0" borderId="2" xfId="0" applyNumberFormat="1" applyFont="1" applyBorder="1" applyAlignment="1">
      <alignment horizontal="center" vertical="top" wrapText="1"/>
    </xf>
    <xf numFmtId="1" fontId="24" fillId="3" borderId="2" xfId="0" applyNumberFormat="1" applyFont="1" applyFill="1" applyBorder="1" applyAlignment="1">
      <alignment horizontal="center" vertical="top"/>
    </xf>
    <xf numFmtId="1" fontId="24" fillId="3" borderId="2" xfId="5" applyNumberFormat="1" applyFont="1" applyFill="1" applyBorder="1" applyAlignment="1">
      <alignment horizontal="center" vertical="top"/>
    </xf>
    <xf numFmtId="3" fontId="24" fillId="3" borderId="2" xfId="5" applyNumberFormat="1" applyFont="1" applyFill="1" applyBorder="1" applyAlignment="1">
      <alignment horizontal="center" vertical="top"/>
    </xf>
    <xf numFmtId="49" fontId="24" fillId="3" borderId="2" xfId="0" applyNumberFormat="1" applyFont="1" applyFill="1" applyBorder="1" applyAlignment="1">
      <alignment horizontal="center" vertical="top" wrapText="1"/>
    </xf>
    <xf numFmtId="49" fontId="24" fillId="3" borderId="2" xfId="5" applyNumberFormat="1" applyFont="1" applyFill="1" applyBorder="1" applyAlignment="1">
      <alignment horizontal="center" vertical="top"/>
    </xf>
    <xf numFmtId="0" fontId="24" fillId="0" borderId="2" xfId="5" applyFont="1" applyFill="1" applyBorder="1" applyAlignment="1">
      <alignment horizontal="center" vertical="top"/>
    </xf>
    <xf numFmtId="0" fontId="27" fillId="3" borderId="2" xfId="5" applyFont="1" applyFill="1" applyBorder="1" applyAlignment="1">
      <alignment horizontal="justify" vertical="top" wrapText="1"/>
    </xf>
    <xf numFmtId="0" fontId="24" fillId="3" borderId="2" xfId="0" applyFont="1" applyFill="1" applyBorder="1" applyAlignment="1">
      <alignment horizontal="center" vertical="top" wrapText="1"/>
    </xf>
    <xf numFmtId="0" fontId="24" fillId="4" borderId="2" xfId="0" applyFont="1" applyFill="1" applyBorder="1" applyAlignment="1">
      <alignment horizontal="justify" vertical="top" wrapText="1"/>
    </xf>
    <xf numFmtId="0" fontId="26" fillId="3" borderId="2" xfId="5" applyFont="1" applyFill="1" applyBorder="1" applyAlignment="1">
      <alignment horizontal="center" vertical="center" wrapText="1"/>
    </xf>
    <xf numFmtId="0" fontId="24" fillId="3" borderId="2" xfId="0" applyFont="1" applyFill="1" applyBorder="1" applyAlignment="1">
      <alignment horizontal="justify" vertical="top" wrapText="1"/>
    </xf>
    <xf numFmtId="0" fontId="24" fillId="3" borderId="2" xfId="0" applyFont="1" applyFill="1" applyBorder="1" applyAlignment="1">
      <alignment horizontal="center" vertical="center" wrapText="1"/>
    </xf>
    <xf numFmtId="0" fontId="24" fillId="3" borderId="2" xfId="0" applyFont="1" applyFill="1" applyBorder="1" applyAlignment="1">
      <alignment horizontal="center" vertical="center"/>
    </xf>
    <xf numFmtId="0" fontId="24" fillId="3" borderId="2" xfId="0" applyFont="1" applyFill="1" applyBorder="1" applyAlignment="1">
      <alignment horizontal="center" wrapText="1"/>
    </xf>
    <xf numFmtId="0" fontId="24" fillId="3" borderId="2" xfId="0" applyFont="1" applyFill="1" applyBorder="1" applyAlignment="1">
      <alignment horizontal="center"/>
    </xf>
    <xf numFmtId="0" fontId="24" fillId="3" borderId="2" xfId="5" applyFont="1" applyFill="1" applyBorder="1" applyAlignment="1">
      <alignment horizontal="center" vertical="center" wrapText="1"/>
    </xf>
    <xf numFmtId="0" fontId="24" fillId="3" borderId="2" xfId="5" applyFont="1" applyFill="1" applyBorder="1" applyAlignment="1">
      <alignment horizontal="center"/>
    </xf>
    <xf numFmtId="0" fontId="24" fillId="3" borderId="2" xfId="5" applyFont="1" applyFill="1" applyBorder="1" applyAlignment="1">
      <alignment horizontal="center" vertical="center"/>
    </xf>
    <xf numFmtId="0" fontId="11" fillId="3" borderId="2" xfId="5" applyFont="1" applyFill="1" applyBorder="1" applyAlignment="1">
      <alignment horizontal="center" vertical="center" wrapText="1"/>
    </xf>
    <xf numFmtId="14" fontId="24" fillId="3" borderId="2" xfId="0" applyNumberFormat="1" applyFont="1" applyFill="1" applyBorder="1" applyAlignment="1">
      <alignment horizontal="center" vertical="center" wrapText="1"/>
    </xf>
    <xf numFmtId="0" fontId="24" fillId="0" borderId="2" xfId="0" applyFont="1" applyBorder="1" applyAlignment="1">
      <alignment horizontal="center" vertical="center"/>
    </xf>
    <xf numFmtId="0" fontId="24" fillId="0" borderId="2" xfId="0" applyFont="1" applyBorder="1" applyAlignment="1">
      <alignment horizontal="center" vertical="center" wrapText="1"/>
    </xf>
    <xf numFmtId="0" fontId="11" fillId="3" borderId="2" xfId="5" applyFont="1" applyFill="1" applyBorder="1" applyAlignment="1">
      <alignment horizontal="center" vertical="top" wrapText="1"/>
    </xf>
    <xf numFmtId="0" fontId="24" fillId="0" borderId="2" xfId="0" applyFont="1" applyBorder="1" applyAlignment="1">
      <alignment horizontal="center" wrapText="1"/>
    </xf>
    <xf numFmtId="14" fontId="26" fillId="3" borderId="1" xfId="5" applyNumberFormat="1" applyFont="1" applyFill="1" applyBorder="1" applyAlignment="1">
      <alignment horizontal="center" vertical="center" wrapText="1"/>
    </xf>
    <xf numFmtId="14" fontId="26" fillId="3" borderId="3" xfId="5" applyNumberFormat="1" applyFont="1" applyFill="1" applyBorder="1" applyAlignment="1">
      <alignment horizontal="center" vertical="center" wrapText="1"/>
    </xf>
    <xf numFmtId="14" fontId="26" fillId="3" borderId="4" xfId="5" applyNumberFormat="1" applyFont="1" applyFill="1" applyBorder="1" applyAlignment="1">
      <alignment horizontal="center" vertical="center" wrapText="1"/>
    </xf>
    <xf numFmtId="14" fontId="24" fillId="3" borderId="2" xfId="5" applyNumberFormat="1" applyFont="1" applyFill="1" applyBorder="1" applyAlignment="1">
      <alignment horizontal="center" vertical="top" wrapText="1"/>
    </xf>
    <xf numFmtId="14" fontId="24" fillId="3" borderId="2" xfId="0" applyNumberFormat="1" applyFont="1" applyFill="1" applyBorder="1" applyAlignment="1">
      <alignment horizontal="center" vertical="top" wrapText="1"/>
    </xf>
    <xf numFmtId="14" fontId="24" fillId="3" borderId="2" xfId="0" applyNumberFormat="1" applyFont="1" applyFill="1" applyBorder="1" applyAlignment="1">
      <alignment horizontal="center" wrapText="1"/>
    </xf>
    <xf numFmtId="0" fontId="7" fillId="3" borderId="4" xfId="5" applyFont="1" applyFill="1" applyBorder="1" applyAlignment="1">
      <alignment horizontal="center" vertical="center" wrapText="1"/>
    </xf>
    <xf numFmtId="0" fontId="22" fillId="3" borderId="2" xfId="5" applyFont="1" applyFill="1" applyBorder="1" applyAlignment="1">
      <alignment horizontal="justify" vertical="top"/>
    </xf>
    <xf numFmtId="0" fontId="22" fillId="3" borderId="2" xfId="5" applyFont="1" applyFill="1" applyBorder="1" applyAlignment="1">
      <alignment horizontal="center" vertical="center"/>
    </xf>
    <xf numFmtId="0" fontId="22" fillId="0" borderId="2"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3" borderId="2" xfId="5" applyFont="1" applyFill="1" applyBorder="1" applyAlignment="1">
      <alignment horizontal="justify" vertical="top" wrapText="1"/>
    </xf>
    <xf numFmtId="0" fontId="6" fillId="3" borderId="2" xfId="5" applyFont="1" applyFill="1" applyBorder="1" applyAlignment="1">
      <alignment horizontal="center" vertical="top"/>
    </xf>
    <xf numFmtId="3" fontId="22" fillId="3" borderId="2" xfId="5" applyNumberFormat="1" applyFont="1" applyFill="1" applyBorder="1" applyAlignment="1">
      <alignment horizontal="center" vertical="top"/>
    </xf>
    <xf numFmtId="3" fontId="32" fillId="3" borderId="2" xfId="5" applyNumberFormat="1" applyFont="1" applyFill="1" applyBorder="1" applyAlignment="1">
      <alignment horizontal="center" vertical="center"/>
    </xf>
    <xf numFmtId="3" fontId="22" fillId="3" borderId="6" xfId="5" applyNumberFormat="1" applyFont="1" applyFill="1" applyBorder="1" applyAlignment="1">
      <alignment horizontal="center" vertical="top"/>
    </xf>
    <xf numFmtId="3" fontId="32" fillId="3" borderId="6" xfId="5" applyNumberFormat="1" applyFont="1" applyFill="1" applyBorder="1" applyAlignment="1">
      <alignment horizontal="center" vertical="center"/>
    </xf>
    <xf numFmtId="0" fontId="22" fillId="3" borderId="4" xfId="5" applyFont="1" applyFill="1" applyBorder="1" applyAlignment="1">
      <alignment horizontal="justify" vertical="top" wrapText="1"/>
    </xf>
    <xf numFmtId="0" fontId="22" fillId="3" borderId="2" xfId="5" applyFont="1" applyFill="1" applyBorder="1" applyAlignment="1">
      <alignment horizontal="center" vertical="top"/>
    </xf>
    <xf numFmtId="3" fontId="22" fillId="0" borderId="2" xfId="0" applyNumberFormat="1" applyFont="1" applyBorder="1" applyAlignment="1">
      <alignment horizontal="center" vertical="center"/>
    </xf>
    <xf numFmtId="0" fontId="9" fillId="3" borderId="2" xfId="0" applyFont="1" applyFill="1" applyBorder="1" applyAlignment="1">
      <alignment vertical="top" wrapText="1"/>
    </xf>
    <xf numFmtId="0" fontId="16" fillId="3" borderId="2" xfId="0" applyFont="1" applyFill="1" applyBorder="1" applyAlignment="1">
      <alignment vertical="top" wrapText="1"/>
    </xf>
    <xf numFmtId="49" fontId="16" fillId="3" borderId="2" xfId="0" applyNumberFormat="1" applyFont="1" applyFill="1" applyBorder="1" applyAlignment="1">
      <alignment horizontal="justify" vertical="top" wrapText="1"/>
    </xf>
    <xf numFmtId="49" fontId="16" fillId="3" borderId="2" xfId="0" applyNumberFormat="1" applyFont="1" applyFill="1" applyBorder="1" applyAlignment="1">
      <alignment horizontal="center" vertical="top" wrapText="1"/>
    </xf>
    <xf numFmtId="0" fontId="16" fillId="3" borderId="2" xfId="0" applyFont="1" applyFill="1" applyBorder="1" applyAlignment="1">
      <alignment horizontal="center" vertical="top" wrapText="1"/>
    </xf>
    <xf numFmtId="0" fontId="16" fillId="3" borderId="2" xfId="0" applyNumberFormat="1" applyFont="1" applyFill="1" applyBorder="1" applyAlignment="1">
      <alignment horizontal="center" vertical="top" wrapText="1"/>
    </xf>
    <xf numFmtId="0" fontId="16" fillId="3" borderId="2" xfId="0" applyNumberFormat="1" applyFont="1" applyFill="1" applyBorder="1" applyAlignment="1">
      <alignment vertical="top" wrapText="1"/>
    </xf>
    <xf numFmtId="174" fontId="16" fillId="3" borderId="2" xfId="3" applyFont="1" applyFill="1" applyBorder="1" applyAlignment="1">
      <alignment vertical="top" wrapText="1"/>
    </xf>
    <xf numFmtId="3" fontId="16" fillId="3" borderId="2" xfId="0" applyNumberFormat="1" applyFont="1" applyFill="1" applyBorder="1" applyAlignment="1">
      <alignment vertical="top" wrapText="1"/>
    </xf>
    <xf numFmtId="14" fontId="16" fillId="3" borderId="2" xfId="0" applyNumberFormat="1" applyFont="1" applyFill="1" applyBorder="1" applyAlignment="1">
      <alignment horizontal="center" vertical="top" wrapText="1"/>
    </xf>
    <xf numFmtId="0" fontId="16" fillId="3" borderId="2" xfId="0" applyFont="1" applyFill="1" applyBorder="1" applyAlignment="1">
      <alignment horizontal="justify" vertical="top" wrapText="1"/>
    </xf>
    <xf numFmtId="0" fontId="16" fillId="3" borderId="2" xfId="0" applyNumberFormat="1" applyFont="1" applyFill="1" applyBorder="1" applyAlignment="1">
      <alignment horizontal="justify" vertical="top" wrapText="1"/>
    </xf>
    <xf numFmtId="0" fontId="19" fillId="3" borderId="2" xfId="0" applyFont="1" applyFill="1" applyBorder="1" applyAlignment="1">
      <alignment horizontal="justify" vertical="top" wrapText="1"/>
    </xf>
    <xf numFmtId="0" fontId="16" fillId="3" borderId="2" xfId="0" applyNumberFormat="1" applyFont="1" applyFill="1" applyBorder="1" applyAlignment="1">
      <alignment horizontal="center" vertical="center" wrapText="1"/>
    </xf>
    <xf numFmtId="180" fontId="16" fillId="3" borderId="2" xfId="0" applyNumberFormat="1" applyFont="1" applyFill="1" applyBorder="1" applyAlignment="1">
      <alignment horizontal="center" vertical="top" wrapText="1"/>
    </xf>
    <xf numFmtId="0" fontId="24" fillId="3" borderId="1"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1" fillId="3" borderId="1" xfId="5" applyFont="1" applyFill="1" applyBorder="1" applyAlignment="1">
      <alignment horizontal="center" vertical="top" wrapText="1"/>
    </xf>
    <xf numFmtId="0" fontId="11" fillId="3" borderId="3" xfId="5" applyFont="1" applyFill="1" applyBorder="1" applyAlignment="1">
      <alignment horizontal="center" vertical="top" wrapText="1"/>
    </xf>
    <xf numFmtId="0" fontId="11" fillId="3" borderId="4" xfId="5" applyFont="1" applyFill="1" applyBorder="1" applyAlignment="1">
      <alignment horizontal="center" vertical="top" wrapText="1"/>
    </xf>
    <xf numFmtId="0" fontId="24" fillId="0" borderId="1" xfId="0" applyFont="1" applyBorder="1" applyAlignment="1">
      <alignment horizontal="center" vertical="top"/>
    </xf>
    <xf numFmtId="0" fontId="24" fillId="0" borderId="4" xfId="0" applyFont="1" applyBorder="1" applyAlignment="1">
      <alignment horizontal="center" vertical="top"/>
    </xf>
    <xf numFmtId="0" fontId="11" fillId="3" borderId="2" xfId="5" applyFont="1" applyFill="1" applyBorder="1" applyAlignment="1">
      <alignment horizontal="center" vertical="top" wrapText="1"/>
    </xf>
    <xf numFmtId="0" fontId="24" fillId="0" borderId="3" xfId="0" applyFont="1" applyBorder="1" applyAlignment="1">
      <alignment horizontal="center" vertical="top"/>
    </xf>
    <xf numFmtId="0" fontId="24" fillId="0" borderId="1" xfId="0" applyFont="1" applyBorder="1" applyAlignment="1">
      <alignment horizontal="justify" vertical="top"/>
    </xf>
    <xf numFmtId="0" fontId="24" fillId="0" borderId="4" xfId="0" applyFont="1" applyBorder="1" applyAlignment="1">
      <alignment horizontal="justify" vertical="top"/>
    </xf>
    <xf numFmtId="0" fontId="24" fillId="0" borderId="3" xfId="0" applyFont="1" applyBorder="1" applyAlignment="1">
      <alignment horizontal="justify" vertical="top"/>
    </xf>
    <xf numFmtId="0" fontId="26" fillId="3" borderId="2" xfId="5" applyFont="1" applyFill="1" applyBorder="1" applyAlignment="1">
      <alignment horizontal="center" vertical="center" wrapText="1"/>
    </xf>
    <xf numFmtId="177" fontId="24" fillId="3" borderId="2" xfId="1"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49" fontId="16" fillId="3" borderId="3" xfId="0" applyNumberFormat="1" applyFont="1" applyFill="1" applyBorder="1" applyAlignment="1">
      <alignment horizontal="center" vertical="center" wrapText="1"/>
    </xf>
    <xf numFmtId="49" fontId="16" fillId="3" borderId="4" xfId="0" applyNumberFormat="1" applyFont="1" applyFill="1" applyBorder="1" applyAlignment="1">
      <alignment horizontal="center" vertical="center" wrapText="1"/>
    </xf>
    <xf numFmtId="3" fontId="16" fillId="3" borderId="1" xfId="0" applyNumberFormat="1" applyFont="1" applyFill="1" applyBorder="1" applyAlignment="1">
      <alignment vertical="center" wrapText="1"/>
    </xf>
    <xf numFmtId="3" fontId="16" fillId="3" borderId="3" xfId="0" applyNumberFormat="1" applyFont="1" applyFill="1" applyBorder="1" applyAlignment="1">
      <alignment vertical="center" wrapText="1"/>
    </xf>
    <xf numFmtId="3" fontId="16" fillId="3" borderId="4" xfId="0" applyNumberFormat="1" applyFont="1" applyFill="1" applyBorder="1" applyAlignment="1">
      <alignment vertical="center" wrapText="1"/>
    </xf>
    <xf numFmtId="0" fontId="24" fillId="3" borderId="2" xfId="5" applyFont="1" applyFill="1" applyBorder="1" applyAlignment="1">
      <alignment horizontal="center" vertical="top"/>
    </xf>
    <xf numFmtId="0" fontId="16" fillId="3" borderId="2" xfId="0" applyNumberFormat="1" applyFont="1" applyFill="1" applyBorder="1" applyAlignment="1">
      <alignment horizontal="justify" vertical="top" wrapText="1"/>
    </xf>
    <xf numFmtId="0" fontId="9" fillId="3" borderId="2" xfId="5" applyFont="1" applyFill="1" applyBorder="1" applyAlignment="1">
      <alignment horizontal="center" vertical="top"/>
    </xf>
    <xf numFmtId="0" fontId="13" fillId="3" borderId="2" xfId="5" applyFont="1" applyFill="1" applyBorder="1" applyAlignment="1">
      <alignment horizontal="center" vertical="top" wrapText="1"/>
    </xf>
    <xf numFmtId="0" fontId="24" fillId="3" borderId="2" xfId="0" applyFont="1" applyFill="1" applyBorder="1" applyAlignment="1">
      <alignment horizontal="justify" vertical="top" wrapText="1"/>
    </xf>
    <xf numFmtId="0" fontId="16" fillId="3" borderId="2" xfId="0" applyNumberFormat="1" applyFont="1" applyFill="1" applyBorder="1" applyAlignment="1">
      <alignment horizontal="center" vertical="center" wrapText="1"/>
    </xf>
    <xf numFmtId="0" fontId="26" fillId="3" borderId="2" xfId="5" applyFont="1" applyFill="1" applyBorder="1" applyAlignment="1">
      <alignment horizontal="center" vertical="top" wrapText="1"/>
    </xf>
    <xf numFmtId="0" fontId="24" fillId="3" borderId="2" xfId="0" applyFont="1" applyFill="1" applyBorder="1" applyAlignment="1">
      <alignment horizontal="center" vertical="top"/>
    </xf>
    <xf numFmtId="0" fontId="24" fillId="3" borderId="2" xfId="0" applyFont="1" applyFill="1" applyBorder="1" applyAlignment="1">
      <alignment horizontal="center" vertical="center" wrapText="1"/>
    </xf>
    <xf numFmtId="0" fontId="24" fillId="3" borderId="2" xfId="0" applyFont="1" applyFill="1" applyBorder="1" applyAlignment="1">
      <alignment horizontal="center" vertical="center"/>
    </xf>
    <xf numFmtId="49" fontId="14" fillId="3" borderId="2" xfId="0" applyNumberFormat="1" applyFont="1" applyFill="1" applyBorder="1" applyAlignment="1">
      <alignment horizontal="left" vertical="top" wrapText="1"/>
    </xf>
    <xf numFmtId="0" fontId="9" fillId="3" borderId="2" xfId="0" applyFont="1" applyFill="1" applyBorder="1" applyAlignment="1">
      <alignment horizontal="left" vertical="top" wrapText="1"/>
    </xf>
    <xf numFmtId="49" fontId="9" fillId="3" borderId="2" xfId="0" applyNumberFormat="1" applyFont="1" applyFill="1" applyBorder="1" applyAlignment="1">
      <alignment horizontal="left" vertical="top" wrapText="1"/>
    </xf>
    <xf numFmtId="177" fontId="26" fillId="3" borderId="2" xfId="1" applyNumberFormat="1" applyFont="1" applyFill="1" applyBorder="1" applyAlignment="1">
      <alignment horizontal="center" vertical="center" wrapText="1"/>
    </xf>
    <xf numFmtId="0" fontId="16" fillId="3" borderId="2" xfId="0" applyFont="1" applyFill="1" applyBorder="1" applyAlignment="1">
      <alignment horizontal="justify" vertical="top" wrapText="1"/>
    </xf>
    <xf numFmtId="0" fontId="28" fillId="0" borderId="2" xfId="0" applyFont="1" applyBorder="1" applyAlignment="1">
      <alignment horizontal="left" vertical="top" wrapText="1"/>
    </xf>
    <xf numFmtId="0" fontId="24" fillId="0" borderId="2" xfId="0" applyFont="1" applyBorder="1" applyAlignment="1">
      <alignment horizontal="center" vertical="top" wrapText="1"/>
    </xf>
    <xf numFmtId="0" fontId="24" fillId="3" borderId="2" xfId="5" applyFont="1" applyFill="1" applyBorder="1" applyAlignment="1">
      <alignment horizontal="justify" vertical="top" wrapText="1"/>
    </xf>
    <xf numFmtId="0" fontId="34" fillId="7" borderId="1" xfId="0" applyFont="1" applyFill="1" applyBorder="1" applyAlignment="1">
      <alignment horizontal="center" vertical="top" textRotation="255" wrapText="1"/>
    </xf>
    <xf numFmtId="0" fontId="34" fillId="7" borderId="3" xfId="0" applyFont="1" applyFill="1" applyBorder="1" applyAlignment="1">
      <alignment horizontal="center" vertical="top" textRotation="255" wrapText="1"/>
    </xf>
    <xf numFmtId="0" fontId="34" fillId="7" borderId="4" xfId="0" applyFont="1" applyFill="1" applyBorder="1" applyAlignment="1">
      <alignment horizontal="center" vertical="top" textRotation="255" wrapText="1"/>
    </xf>
    <xf numFmtId="0" fontId="26" fillId="3" borderId="2" xfId="5" applyFont="1" applyFill="1" applyBorder="1" applyAlignment="1">
      <alignment horizontal="justify" vertical="top" wrapText="1"/>
    </xf>
    <xf numFmtId="0" fontId="24" fillId="3" borderId="2" xfId="0" applyFont="1" applyFill="1" applyBorder="1" applyAlignment="1">
      <alignment horizontal="center" wrapText="1"/>
    </xf>
    <xf numFmtId="0" fontId="24" fillId="3" borderId="2" xfId="0" applyFont="1" applyFill="1" applyBorder="1" applyAlignment="1">
      <alignment horizontal="center"/>
    </xf>
    <xf numFmtId="0" fontId="24" fillId="3" borderId="2" xfId="0" applyFont="1" applyFill="1" applyBorder="1" applyAlignment="1">
      <alignment horizontal="center" vertical="top" wrapText="1"/>
    </xf>
    <xf numFmtId="0" fontId="24" fillId="3" borderId="1" xfId="0" applyFont="1" applyFill="1" applyBorder="1" applyAlignment="1">
      <alignment horizontal="justify" vertical="top" wrapText="1"/>
    </xf>
    <xf numFmtId="0" fontId="24" fillId="3" borderId="4" xfId="0" applyFont="1" applyFill="1" applyBorder="1" applyAlignment="1">
      <alignment horizontal="justify" vertical="top" wrapText="1"/>
    </xf>
    <xf numFmtId="0" fontId="24" fillId="3" borderId="2" xfId="5" applyFont="1" applyFill="1" applyBorder="1" applyAlignment="1">
      <alignment horizontal="center" vertical="center" wrapText="1"/>
    </xf>
    <xf numFmtId="177" fontId="24" fillId="3" borderId="2" xfId="1" applyNumberFormat="1" applyFont="1" applyFill="1" applyBorder="1" applyAlignment="1">
      <alignment horizontal="center" vertical="center"/>
    </xf>
    <xf numFmtId="0" fontId="24" fillId="3" borderId="2" xfId="5" applyFont="1" applyFill="1" applyBorder="1" applyAlignment="1">
      <alignment horizontal="center"/>
    </xf>
    <xf numFmtId="0" fontId="24" fillId="3" borderId="2" xfId="5" applyFont="1" applyFill="1" applyBorder="1" applyAlignment="1">
      <alignment horizontal="center" vertical="center"/>
    </xf>
    <xf numFmtId="0" fontId="24" fillId="3" borderId="3" xfId="0" applyFont="1" applyFill="1" applyBorder="1" applyAlignment="1">
      <alignment horizontal="justify" vertical="top" wrapText="1"/>
    </xf>
    <xf numFmtId="0" fontId="24" fillId="3" borderId="1" xfId="5" applyFont="1" applyFill="1" applyBorder="1" applyAlignment="1">
      <alignment horizontal="center" vertical="top"/>
    </xf>
    <xf numFmtId="0" fontId="24" fillId="3" borderId="3" xfId="5" applyFont="1" applyFill="1" applyBorder="1" applyAlignment="1">
      <alignment horizontal="center" vertical="top"/>
    </xf>
    <xf numFmtId="0" fontId="24" fillId="3" borderId="4" xfId="5" applyFont="1" applyFill="1" applyBorder="1" applyAlignment="1">
      <alignment horizontal="center" vertical="top"/>
    </xf>
    <xf numFmtId="0" fontId="24" fillId="3" borderId="1" xfId="5" applyFont="1" applyFill="1" applyBorder="1" applyAlignment="1">
      <alignment horizontal="center" vertical="top" wrapText="1"/>
    </xf>
    <xf numFmtId="0" fontId="24" fillId="3" borderId="3" xfId="5" applyFont="1" applyFill="1" applyBorder="1" applyAlignment="1">
      <alignment horizontal="center" vertical="top" wrapText="1"/>
    </xf>
    <xf numFmtId="0" fontId="24" fillId="3" borderId="4" xfId="5" applyFont="1" applyFill="1" applyBorder="1" applyAlignment="1">
      <alignment horizontal="center" vertical="top" wrapText="1"/>
    </xf>
    <xf numFmtId="0" fontId="24" fillId="3" borderId="1" xfId="5" applyFont="1" applyFill="1" applyBorder="1" applyAlignment="1">
      <alignment horizontal="justify" vertical="top" wrapText="1"/>
    </xf>
    <xf numFmtId="0" fontId="24" fillId="3" borderId="3" xfId="5" applyFont="1" applyFill="1" applyBorder="1" applyAlignment="1">
      <alignment horizontal="justify" vertical="top" wrapText="1"/>
    </xf>
    <xf numFmtId="0" fontId="24" fillId="3" borderId="4" xfId="5" applyFont="1" applyFill="1" applyBorder="1" applyAlignment="1">
      <alignment horizontal="justify" vertical="top" wrapText="1"/>
    </xf>
    <xf numFmtId="0" fontId="11" fillId="3" borderId="2" xfId="5" applyFont="1" applyFill="1" applyBorder="1" applyAlignment="1">
      <alignment horizontal="justify" vertical="top" wrapText="1"/>
    </xf>
    <xf numFmtId="174" fontId="11" fillId="3" borderId="2" xfId="3" applyFont="1" applyFill="1" applyBorder="1" applyAlignment="1">
      <alignment horizontal="center" vertical="center" wrapText="1"/>
    </xf>
    <xf numFmtId="0" fontId="28" fillId="3" borderId="2" xfId="5" applyFont="1" applyFill="1" applyBorder="1" applyAlignment="1">
      <alignment horizontal="center" vertical="top" wrapText="1"/>
    </xf>
    <xf numFmtId="0" fontId="10" fillId="3" borderId="2" xfId="6" applyFont="1" applyFill="1" applyBorder="1" applyAlignment="1">
      <alignment horizontal="justify" vertical="top" wrapText="1"/>
    </xf>
    <xf numFmtId="0" fontId="11" fillId="3" borderId="2" xfId="5" applyFont="1" applyFill="1" applyBorder="1" applyAlignment="1">
      <alignment horizontal="center" vertical="center" wrapText="1"/>
    </xf>
    <xf numFmtId="173" fontId="11" fillId="3" borderId="2" xfId="4" applyFont="1" applyFill="1" applyBorder="1" applyAlignment="1">
      <alignment horizontal="center" vertical="center" wrapText="1"/>
    </xf>
    <xf numFmtId="0" fontId="28" fillId="3" borderId="5" xfId="5" applyFont="1" applyFill="1" applyBorder="1" applyAlignment="1">
      <alignment horizontal="center" vertical="top" wrapText="1"/>
    </xf>
    <xf numFmtId="0" fontId="28" fillId="3" borderId="3" xfId="5" applyFont="1" applyFill="1" applyBorder="1" applyAlignment="1">
      <alignment horizontal="center" vertical="top" wrapText="1"/>
    </xf>
    <xf numFmtId="0" fontId="11" fillId="3" borderId="5" xfId="5" applyFont="1" applyFill="1" applyBorder="1" applyAlignment="1">
      <alignment horizontal="justify" vertical="top" wrapText="1"/>
    </xf>
    <xf numFmtId="0" fontId="11" fillId="3" borderId="4" xfId="5" applyFont="1" applyFill="1" applyBorder="1" applyAlignment="1">
      <alignment horizontal="justify" vertical="top" wrapText="1"/>
    </xf>
    <xf numFmtId="0" fontId="13" fillId="3" borderId="5" xfId="5" applyFont="1" applyFill="1" applyBorder="1" applyAlignment="1">
      <alignment horizontal="center" vertical="top" wrapText="1"/>
    </xf>
    <xf numFmtId="0" fontId="13" fillId="3" borderId="3" xfId="5" applyFont="1" applyFill="1" applyBorder="1" applyAlignment="1">
      <alignment horizontal="center" vertical="top" wrapText="1"/>
    </xf>
    <xf numFmtId="0" fontId="13" fillId="3" borderId="11" xfId="5" applyFont="1" applyFill="1" applyBorder="1" applyAlignment="1">
      <alignment horizontal="center" vertical="top" wrapText="1"/>
    </xf>
    <xf numFmtId="0" fontId="11" fillId="3" borderId="3" xfId="5" applyFont="1" applyFill="1" applyBorder="1" applyAlignment="1">
      <alignment horizontal="justify" vertical="top" wrapText="1"/>
    </xf>
    <xf numFmtId="0" fontId="11" fillId="3" borderId="11" xfId="5" applyFont="1" applyFill="1" applyBorder="1" applyAlignment="1">
      <alignment horizontal="justify" vertical="top" wrapText="1"/>
    </xf>
    <xf numFmtId="0" fontId="28" fillId="3" borderId="2" xfId="0" applyFont="1" applyFill="1" applyBorder="1" applyAlignment="1">
      <alignment horizontal="center" vertical="top" wrapText="1"/>
    </xf>
    <xf numFmtId="0" fontId="2" fillId="2" borderId="2" xfId="5" applyFont="1" applyFill="1" applyBorder="1" applyAlignment="1">
      <alignment horizontal="center" vertical="top" wrapText="1"/>
    </xf>
    <xf numFmtId="0" fontId="21" fillId="2" borderId="3" xfId="5" applyFont="1" applyFill="1" applyBorder="1" applyAlignment="1">
      <alignment horizontal="center" vertical="top" wrapText="1"/>
    </xf>
    <xf numFmtId="0" fontId="12" fillId="3" borderId="2" xfId="6" applyFont="1" applyFill="1" applyBorder="1" applyAlignment="1">
      <alignment horizontal="center" vertical="top" wrapText="1"/>
    </xf>
    <xf numFmtId="9" fontId="12" fillId="3" borderId="2" xfId="7" applyFont="1" applyFill="1" applyBorder="1" applyAlignment="1">
      <alignment horizontal="center" vertical="top" wrapText="1"/>
    </xf>
    <xf numFmtId="0" fontId="27" fillId="3" borderId="2" xfId="6" applyFont="1" applyFill="1" applyBorder="1" applyAlignment="1">
      <alignment horizontal="justify" vertical="top" wrapText="1"/>
    </xf>
    <xf numFmtId="0" fontId="10" fillId="3" borderId="1" xfId="6" applyFont="1" applyFill="1" applyBorder="1" applyAlignment="1">
      <alignment horizontal="justify" vertical="top" wrapText="1"/>
    </xf>
    <xf numFmtId="0" fontId="10" fillId="3" borderId="4" xfId="6" applyFont="1" applyFill="1" applyBorder="1" applyAlignment="1">
      <alignment horizontal="justify" vertical="top" wrapText="1"/>
    </xf>
    <xf numFmtId="0" fontId="24" fillId="3" borderId="2" xfId="6" applyFont="1" applyFill="1" applyBorder="1" applyAlignment="1">
      <alignment horizontal="justify" vertical="top" wrapText="1"/>
    </xf>
    <xf numFmtId="0" fontId="24" fillId="3" borderId="5" xfId="5" applyFont="1" applyFill="1" applyBorder="1" applyAlignment="1">
      <alignment horizontal="justify" vertical="top" wrapText="1"/>
    </xf>
    <xf numFmtId="0" fontId="24" fillId="0" borderId="1" xfId="0" applyFont="1" applyBorder="1" applyAlignment="1">
      <alignment horizontal="justify" vertical="top" wrapText="1"/>
    </xf>
    <xf numFmtId="0" fontId="24" fillId="0" borderId="3" xfId="0" applyFont="1" applyBorder="1" applyAlignment="1">
      <alignment horizontal="justify" vertical="top" wrapText="1"/>
    </xf>
    <xf numFmtId="0" fontId="24" fillId="0" borderId="4" xfId="0" applyFont="1" applyBorder="1" applyAlignment="1">
      <alignment horizontal="justify" vertical="top" wrapText="1"/>
    </xf>
    <xf numFmtId="0" fontId="2" fillId="2" borderId="2" xfId="5" applyFont="1" applyFill="1" applyBorder="1" applyAlignment="1">
      <alignment horizontal="center" vertical="top" textRotation="91" wrapText="1"/>
    </xf>
    <xf numFmtId="3" fontId="24" fillId="3" borderId="2" xfId="0" applyNumberFormat="1" applyFont="1" applyFill="1" applyBorder="1" applyAlignment="1">
      <alignment horizontal="center" vertical="top" wrapText="1"/>
    </xf>
    <xf numFmtId="0" fontId="2" fillId="2" borderId="5" xfId="5" applyFont="1" applyFill="1" applyBorder="1" applyAlignment="1">
      <alignment horizontal="center" vertical="top" wrapText="1"/>
    </xf>
    <xf numFmtId="0" fontId="2" fillId="2" borderId="3" xfId="5" applyFont="1" applyFill="1" applyBorder="1" applyAlignment="1">
      <alignment horizontal="center" vertical="top" wrapText="1"/>
    </xf>
    <xf numFmtId="0" fontId="2" fillId="2" borderId="1" xfId="5" applyFont="1" applyFill="1" applyBorder="1" applyAlignment="1">
      <alignment horizontal="center" vertical="top" wrapText="1"/>
    </xf>
    <xf numFmtId="0" fontId="2" fillId="2" borderId="15" xfId="5" applyFont="1" applyFill="1" applyBorder="1" applyAlignment="1">
      <alignment horizontal="center" vertical="top" textRotation="90" wrapText="1"/>
    </xf>
    <xf numFmtId="0" fontId="2" fillId="2" borderId="16" xfId="5" applyFont="1" applyFill="1" applyBorder="1" applyAlignment="1">
      <alignment horizontal="center" vertical="top" textRotation="90" wrapText="1"/>
    </xf>
    <xf numFmtId="0" fontId="2" fillId="2" borderId="5" xfId="5" applyFont="1" applyFill="1" applyBorder="1" applyAlignment="1">
      <alignment horizontal="center" vertical="top" textRotation="90" wrapText="1"/>
    </xf>
    <xf numFmtId="0" fontId="2" fillId="2" borderId="3" xfId="5" applyFont="1" applyFill="1" applyBorder="1" applyAlignment="1">
      <alignment horizontal="center" vertical="top" textRotation="90" wrapText="1"/>
    </xf>
    <xf numFmtId="0" fontId="2" fillId="2" borderId="17" xfId="5" applyFont="1" applyFill="1" applyBorder="1" applyAlignment="1">
      <alignment horizontal="center" vertical="top" wrapText="1"/>
    </xf>
    <xf numFmtId="0" fontId="3" fillId="2" borderId="5" xfId="5" applyFont="1" applyFill="1" applyBorder="1" applyAlignment="1">
      <alignment horizontal="center" vertical="top" wrapText="1"/>
    </xf>
    <xf numFmtId="0" fontId="3" fillId="2" borderId="3" xfId="5" applyFont="1" applyFill="1" applyBorder="1" applyAlignment="1">
      <alignment horizontal="center" vertical="top" wrapText="1"/>
    </xf>
    <xf numFmtId="0" fontId="2" fillId="2" borderId="3" xfId="5" applyFont="1" applyFill="1" applyBorder="1" applyAlignment="1">
      <alignment vertical="top" wrapText="1"/>
    </xf>
    <xf numFmtId="0" fontId="21" fillId="2" borderId="4" xfId="5" applyFont="1" applyFill="1" applyBorder="1" applyAlignment="1">
      <alignment vertical="top" textRotation="90"/>
    </xf>
    <xf numFmtId="0" fontId="21" fillId="2" borderId="1" xfId="5" applyFont="1" applyFill="1" applyBorder="1" applyAlignment="1">
      <alignment vertical="top" textRotation="90"/>
    </xf>
    <xf numFmtId="0" fontId="21" fillId="2" borderId="13" xfId="5" applyFont="1" applyFill="1" applyBorder="1" applyAlignment="1">
      <alignment horizontal="center" vertical="top" wrapText="1"/>
    </xf>
    <xf numFmtId="0" fontId="21" fillId="2" borderId="14" xfId="5" applyFont="1" applyFill="1" applyBorder="1" applyAlignment="1">
      <alignment horizontal="center" vertical="top" wrapText="1"/>
    </xf>
    <xf numFmtId="0" fontId="24" fillId="3" borderId="1" xfId="0" applyFont="1" applyFill="1" applyBorder="1" applyAlignment="1">
      <alignment horizontal="center" vertical="center"/>
    </xf>
    <xf numFmtId="0" fontId="24" fillId="3" borderId="3" xfId="0" applyFont="1" applyFill="1" applyBorder="1" applyAlignment="1">
      <alignment horizontal="center" vertical="center"/>
    </xf>
    <xf numFmtId="172" fontId="24" fillId="3" borderId="2" xfId="0" applyNumberFormat="1" applyFont="1" applyFill="1" applyBorder="1" applyAlignment="1">
      <alignment horizontal="center" vertical="center"/>
    </xf>
    <xf numFmtId="0" fontId="2" fillId="2" borderId="12" xfId="5" applyFont="1" applyFill="1" applyBorder="1" applyAlignment="1">
      <alignment horizontal="center" vertical="top" wrapText="1"/>
    </xf>
    <xf numFmtId="0" fontId="26" fillId="3" borderId="1" xfId="5" applyFont="1" applyFill="1" applyBorder="1" applyAlignment="1">
      <alignment horizontal="center" vertical="top" wrapText="1"/>
    </xf>
    <xf numFmtId="0" fontId="26" fillId="3" borderId="3" xfId="5" applyFont="1" applyFill="1" applyBorder="1" applyAlignment="1">
      <alignment horizontal="center" vertical="top" wrapText="1"/>
    </xf>
    <xf numFmtId="0" fontId="26" fillId="3" borderId="4" xfId="5" applyFont="1" applyFill="1" applyBorder="1" applyAlignment="1">
      <alignment horizontal="center" vertical="top" wrapText="1"/>
    </xf>
    <xf numFmtId="0" fontId="24" fillId="3" borderId="1" xfId="0" applyFont="1" applyFill="1" applyBorder="1" applyAlignment="1">
      <alignment horizontal="center"/>
    </xf>
    <xf numFmtId="0" fontId="24" fillId="3" borderId="3" xfId="0" applyFont="1" applyFill="1" applyBorder="1" applyAlignment="1">
      <alignment horizontal="center"/>
    </xf>
    <xf numFmtId="0" fontId="11" fillId="3" borderId="1" xfId="5" applyFont="1" applyFill="1" applyBorder="1" applyAlignment="1">
      <alignment horizontal="justify" vertical="center" wrapText="1"/>
    </xf>
    <xf numFmtId="0" fontId="11" fillId="3" borderId="3" xfId="5" applyFont="1" applyFill="1" applyBorder="1" applyAlignment="1">
      <alignment horizontal="justify" vertical="center" wrapText="1"/>
    </xf>
    <xf numFmtId="0" fontId="11" fillId="3" borderId="11" xfId="5" applyFont="1" applyFill="1" applyBorder="1" applyAlignment="1">
      <alignment horizontal="justify" vertical="center" wrapText="1"/>
    </xf>
    <xf numFmtId="173" fontId="24" fillId="3" borderId="1" xfId="4" applyNumberFormat="1" applyFont="1" applyFill="1" applyBorder="1" applyAlignment="1">
      <alignment vertical="center" wrapText="1"/>
    </xf>
    <xf numFmtId="173" fontId="24" fillId="3" borderId="3" xfId="4" applyNumberFormat="1" applyFont="1" applyFill="1" applyBorder="1" applyAlignment="1">
      <alignment vertical="center" wrapText="1"/>
    </xf>
    <xf numFmtId="173" fontId="24" fillId="3" borderId="4" xfId="4" applyNumberFormat="1" applyFont="1" applyFill="1" applyBorder="1" applyAlignment="1">
      <alignment vertical="center" wrapText="1"/>
    </xf>
    <xf numFmtId="0" fontId="24" fillId="3" borderId="4" xfId="0" applyFont="1" applyFill="1" applyBorder="1" applyAlignment="1">
      <alignment horizontal="center" vertical="center"/>
    </xf>
    <xf numFmtId="173" fontId="24" fillId="3" borderId="1" xfId="4" applyNumberFormat="1" applyFont="1" applyFill="1" applyBorder="1" applyAlignment="1">
      <alignment horizontal="center" vertical="center" wrapText="1"/>
    </xf>
    <xf numFmtId="173" fontId="24" fillId="3" borderId="3" xfId="4" applyNumberFormat="1" applyFont="1" applyFill="1" applyBorder="1" applyAlignment="1">
      <alignment horizontal="center" vertical="center" wrapText="1"/>
    </xf>
    <xf numFmtId="172" fontId="24" fillId="3" borderId="1" xfId="0" applyNumberFormat="1" applyFont="1" applyFill="1" applyBorder="1" applyAlignment="1">
      <alignment horizontal="center" vertical="center"/>
    </xf>
    <xf numFmtId="0" fontId="10" fillId="3" borderId="2" xfId="6" applyFont="1" applyFill="1" applyBorder="1" applyAlignment="1" applyProtection="1">
      <alignment horizontal="justify" vertical="top" wrapText="1"/>
      <protection locked="0"/>
    </xf>
    <xf numFmtId="4" fontId="10" fillId="3" borderId="2" xfId="6" applyNumberFormat="1" applyFont="1" applyFill="1" applyBorder="1" applyAlignment="1">
      <alignment horizontal="justify" vertical="top" wrapText="1"/>
    </xf>
    <xf numFmtId="173" fontId="24" fillId="3" borderId="2" xfId="4" applyNumberFormat="1" applyFont="1" applyFill="1" applyBorder="1" applyAlignment="1">
      <alignment horizontal="center" vertical="center" wrapText="1"/>
    </xf>
    <xf numFmtId="0" fontId="24" fillId="3" borderId="2" xfId="0" applyFont="1" applyFill="1" applyBorder="1" applyAlignment="1">
      <alignment horizontal="justify" vertical="top"/>
    </xf>
    <xf numFmtId="3" fontId="24" fillId="3" borderId="2" xfId="0" applyNumberFormat="1" applyFont="1" applyFill="1" applyBorder="1" applyAlignment="1">
      <alignment horizontal="center" vertical="top"/>
    </xf>
    <xf numFmtId="14" fontId="24" fillId="3" borderId="2" xfId="0" applyNumberFormat="1" applyFont="1" applyFill="1" applyBorder="1" applyAlignment="1">
      <alignment horizontal="center" vertical="center" wrapText="1"/>
    </xf>
    <xf numFmtId="0" fontId="8" fillId="4" borderId="2" xfId="5" applyFont="1" applyFill="1" applyBorder="1" applyAlignment="1">
      <alignment horizontal="center" vertical="top" textRotation="255" wrapText="1"/>
    </xf>
    <xf numFmtId="0" fontId="29" fillId="3" borderId="2" xfId="5" applyFont="1" applyFill="1" applyBorder="1" applyAlignment="1">
      <alignment horizontal="center" vertical="top" wrapText="1"/>
    </xf>
    <xf numFmtId="0" fontId="12" fillId="3" borderId="5" xfId="6" applyFont="1" applyFill="1" applyBorder="1" applyAlignment="1">
      <alignment horizontal="center" vertical="top" wrapText="1"/>
    </xf>
    <xf numFmtId="0" fontId="12" fillId="3" borderId="3" xfId="6" applyFont="1" applyFill="1" applyBorder="1" applyAlignment="1">
      <alignment horizontal="center" vertical="top" wrapText="1"/>
    </xf>
    <xf numFmtId="0" fontId="26" fillId="3" borderId="1" xfId="5" applyFont="1" applyFill="1" applyBorder="1" applyAlignment="1">
      <alignment horizontal="justify" vertical="top" wrapText="1"/>
    </xf>
    <xf numFmtId="0" fontId="26" fillId="3" borderId="3" xfId="5" applyFont="1" applyFill="1" applyBorder="1" applyAlignment="1">
      <alignment horizontal="justify" vertical="top" wrapText="1"/>
    </xf>
    <xf numFmtId="0" fontId="26" fillId="3" borderId="4" xfId="5" applyFont="1" applyFill="1" applyBorder="1" applyAlignment="1">
      <alignment horizontal="justify" vertical="top" wrapText="1"/>
    </xf>
    <xf numFmtId="14" fontId="24" fillId="3" borderId="1" xfId="0" applyNumberFormat="1" applyFont="1" applyFill="1" applyBorder="1" applyAlignment="1">
      <alignment horizontal="center" vertical="top" wrapText="1"/>
    </xf>
    <xf numFmtId="14" fontId="24" fillId="3" borderId="4" xfId="0" applyNumberFormat="1" applyFont="1" applyFill="1" applyBorder="1" applyAlignment="1">
      <alignment horizontal="center" vertical="top" wrapText="1"/>
    </xf>
    <xf numFmtId="174" fontId="26" fillId="3" borderId="2" xfId="3" applyFont="1" applyFill="1" applyBorder="1" applyAlignment="1">
      <alignment horizontal="center" vertical="center" wrapText="1"/>
    </xf>
    <xf numFmtId="0" fontId="29" fillId="3" borderId="2" xfId="5" applyFont="1" applyFill="1" applyBorder="1" applyAlignment="1">
      <alignment horizontal="center" wrapText="1"/>
    </xf>
    <xf numFmtId="0" fontId="28" fillId="3" borderId="2" xfId="0" applyFont="1" applyFill="1" applyBorder="1" applyAlignment="1">
      <alignment horizontal="center"/>
    </xf>
    <xf numFmtId="0" fontId="24" fillId="3" borderId="2" xfId="5" applyFont="1" applyFill="1" applyBorder="1" applyAlignment="1">
      <alignment horizontal="center" wrapText="1"/>
    </xf>
    <xf numFmtId="179" fontId="24" fillId="3" borderId="2" xfId="5" applyNumberFormat="1" applyFont="1" applyFill="1" applyBorder="1" applyAlignment="1">
      <alignment horizontal="center" vertical="center"/>
    </xf>
    <xf numFmtId="2" fontId="24" fillId="3" borderId="2" xfId="5" applyNumberFormat="1" applyFont="1" applyFill="1" applyBorder="1" applyAlignment="1">
      <alignment horizontal="center" vertical="center" wrapText="1"/>
    </xf>
    <xf numFmtId="179" fontId="24" fillId="3" borderId="2" xfId="5" applyNumberFormat="1" applyFont="1" applyFill="1" applyBorder="1" applyAlignment="1">
      <alignment horizontal="center" vertical="center" wrapText="1"/>
    </xf>
    <xf numFmtId="179" fontId="24" fillId="3" borderId="2" xfId="3" applyNumberFormat="1" applyFont="1" applyFill="1" applyBorder="1" applyAlignment="1">
      <alignment horizontal="center" vertical="center"/>
    </xf>
    <xf numFmtId="179" fontId="10" fillId="3" borderId="2" xfId="5" applyNumberFormat="1" applyFont="1" applyFill="1" applyBorder="1" applyAlignment="1">
      <alignment horizontal="center" vertical="center" wrapText="1"/>
    </xf>
    <xf numFmtId="3" fontId="22" fillId="0" borderId="1" xfId="0" applyNumberFormat="1" applyFont="1" applyBorder="1" applyAlignment="1">
      <alignment horizontal="center" vertical="center"/>
    </xf>
    <xf numFmtId="3" fontId="22" fillId="0" borderId="3" xfId="0" applyNumberFormat="1" applyFont="1" applyBorder="1" applyAlignment="1">
      <alignment horizontal="center" vertical="center"/>
    </xf>
    <xf numFmtId="3" fontId="22" fillId="0" borderId="4" xfId="0" applyNumberFormat="1" applyFont="1" applyBorder="1" applyAlignment="1">
      <alignment horizontal="center" vertical="center"/>
    </xf>
    <xf numFmtId="0" fontId="22" fillId="0" borderId="1"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1"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3" fontId="15" fillId="3" borderId="1" xfId="5" applyNumberFormat="1" applyFont="1" applyFill="1" applyBorder="1" applyAlignment="1">
      <alignment horizontal="center" vertical="center" wrapText="1"/>
    </xf>
    <xf numFmtId="3" fontId="15" fillId="3" borderId="3" xfId="5" applyNumberFormat="1" applyFont="1" applyFill="1" applyBorder="1" applyAlignment="1">
      <alignment horizontal="center" vertical="center" wrapText="1"/>
    </xf>
    <xf numFmtId="3" fontId="15" fillId="3" borderId="4" xfId="5" applyNumberFormat="1" applyFont="1" applyFill="1" applyBorder="1" applyAlignment="1">
      <alignment horizontal="center" vertical="center" wrapText="1"/>
    </xf>
    <xf numFmtId="0" fontId="22" fillId="3" borderId="1" xfId="5" applyFont="1" applyFill="1" applyBorder="1" applyAlignment="1">
      <alignment horizontal="center" vertical="center"/>
    </xf>
    <xf numFmtId="0" fontId="22" fillId="3" borderId="3" xfId="5" applyFont="1" applyFill="1" applyBorder="1" applyAlignment="1">
      <alignment horizontal="center" vertical="center"/>
    </xf>
    <xf numFmtId="0" fontId="22" fillId="3" borderId="4" xfId="5" applyFont="1" applyFill="1" applyBorder="1" applyAlignment="1">
      <alignment horizontal="center" vertical="center"/>
    </xf>
    <xf numFmtId="0" fontId="8" fillId="6" borderId="1" xfId="5" applyFont="1" applyFill="1" applyBorder="1" applyAlignment="1">
      <alignment horizontal="center" vertical="top" textRotation="255" wrapText="1"/>
    </xf>
    <xf numFmtId="0" fontId="8" fillId="6" borderId="3" xfId="5" applyFont="1" applyFill="1" applyBorder="1" applyAlignment="1">
      <alignment horizontal="center" vertical="top" textRotation="255" wrapText="1"/>
    </xf>
    <xf numFmtId="0" fontId="28" fillId="0" borderId="2" xfId="0" applyFont="1" applyFill="1" applyBorder="1" applyAlignment="1">
      <alignment horizontal="left" vertical="top" wrapText="1"/>
    </xf>
    <xf numFmtId="0" fontId="28" fillId="0" borderId="2" xfId="0" applyFont="1" applyBorder="1" applyAlignment="1">
      <alignment horizontal="center" vertical="top" wrapText="1"/>
    </xf>
    <xf numFmtId="0" fontId="28" fillId="3" borderId="2" xfId="0" applyFont="1" applyFill="1" applyBorder="1" applyAlignment="1">
      <alignment horizontal="left" vertical="top" wrapText="1"/>
    </xf>
    <xf numFmtId="0" fontId="33" fillId="5" borderId="2" xfId="5" applyFont="1" applyFill="1" applyBorder="1" applyAlignment="1">
      <alignment horizontal="center" vertical="top" textRotation="255" wrapText="1"/>
    </xf>
    <xf numFmtId="0" fontId="29" fillId="3" borderId="2" xfId="5" applyFont="1" applyFill="1" applyBorder="1" applyAlignment="1">
      <alignment horizontal="center" vertical="center" wrapText="1"/>
    </xf>
    <xf numFmtId="0" fontId="24" fillId="0" borderId="1" xfId="0" applyFont="1" applyFill="1" applyBorder="1" applyAlignment="1">
      <alignment horizontal="justify" vertical="top" wrapText="1"/>
    </xf>
    <xf numFmtId="0" fontId="24" fillId="0" borderId="3" xfId="0" applyFont="1" applyFill="1" applyBorder="1" applyAlignment="1">
      <alignment horizontal="justify" vertical="top" wrapText="1"/>
    </xf>
    <xf numFmtId="0" fontId="24" fillId="0" borderId="4" xfId="0" applyFont="1" applyFill="1" applyBorder="1" applyAlignment="1">
      <alignment horizontal="justify" vertical="top" wrapText="1"/>
    </xf>
    <xf numFmtId="0" fontId="11" fillId="3" borderId="1" xfId="5" applyFont="1" applyFill="1" applyBorder="1" applyAlignment="1">
      <alignment horizontal="justify" vertical="top" wrapText="1"/>
    </xf>
    <xf numFmtId="0" fontId="24" fillId="3" borderId="1" xfId="5" applyFont="1" applyFill="1" applyBorder="1" applyAlignment="1">
      <alignment horizontal="justify" vertical="top"/>
    </xf>
    <xf numFmtId="0" fontId="24" fillId="3" borderId="3" xfId="5" applyFont="1" applyFill="1" applyBorder="1" applyAlignment="1">
      <alignment horizontal="justify" vertical="top"/>
    </xf>
    <xf numFmtId="0" fontId="24" fillId="3" borderId="4" xfId="5" applyFont="1" applyFill="1" applyBorder="1" applyAlignment="1">
      <alignment horizontal="justify" vertical="top"/>
    </xf>
    <xf numFmtId="0" fontId="24" fillId="0" borderId="2" xfId="0" applyFont="1" applyBorder="1" applyAlignment="1">
      <alignment horizontal="justify" vertical="top" wrapText="1"/>
    </xf>
    <xf numFmtId="0" fontId="24" fillId="0" borderId="2" xfId="0" applyFont="1" applyBorder="1" applyAlignment="1">
      <alignment horizontal="justify" vertical="top"/>
    </xf>
    <xf numFmtId="0" fontId="16" fillId="3" borderId="1" xfId="0" applyFont="1" applyFill="1" applyBorder="1" applyAlignment="1">
      <alignment horizontal="justify" vertical="center" wrapText="1"/>
    </xf>
    <xf numFmtId="0" fontId="16" fillId="3" borderId="4" xfId="0" applyFont="1" applyFill="1" applyBorder="1" applyAlignment="1">
      <alignment horizontal="justify" vertical="center" wrapText="1"/>
    </xf>
    <xf numFmtId="49" fontId="16" fillId="3" borderId="1" xfId="0" applyNumberFormat="1" applyFont="1" applyFill="1" applyBorder="1" applyAlignment="1">
      <alignment horizontal="justify" vertical="center" wrapText="1"/>
    </xf>
    <xf numFmtId="49" fontId="16" fillId="3" borderId="4" xfId="0" applyNumberFormat="1" applyFont="1" applyFill="1" applyBorder="1" applyAlignment="1">
      <alignment horizontal="justify" vertical="center" wrapText="1"/>
    </xf>
    <xf numFmtId="0" fontId="16" fillId="3" borderId="1" xfId="0" applyNumberFormat="1" applyFont="1" applyFill="1" applyBorder="1" applyAlignment="1">
      <alignment horizontal="center" vertical="top" wrapText="1"/>
    </xf>
    <xf numFmtId="0" fontId="16" fillId="3" borderId="4" xfId="0" applyNumberFormat="1" applyFont="1" applyFill="1" applyBorder="1" applyAlignment="1">
      <alignment horizontal="center" vertical="top" wrapText="1"/>
    </xf>
    <xf numFmtId="0" fontId="16" fillId="3" borderId="1" xfId="0" applyNumberFormat="1" applyFont="1" applyFill="1" applyBorder="1" applyAlignment="1">
      <alignment horizontal="center" vertical="center" wrapText="1"/>
    </xf>
    <xf numFmtId="0" fontId="16" fillId="3" borderId="4" xfId="0" applyNumberFormat="1" applyFont="1" applyFill="1" applyBorder="1" applyAlignment="1">
      <alignment horizontal="center" vertical="center" wrapText="1"/>
    </xf>
    <xf numFmtId="3" fontId="16" fillId="3" borderId="2" xfId="0" applyNumberFormat="1" applyFont="1" applyFill="1" applyBorder="1" applyAlignment="1">
      <alignment vertical="top" wrapText="1"/>
    </xf>
    <xf numFmtId="0" fontId="16" fillId="3" borderId="2" xfId="0" applyFont="1" applyFill="1" applyBorder="1" applyAlignment="1">
      <alignment vertical="top" wrapText="1"/>
    </xf>
    <xf numFmtId="49" fontId="16" fillId="3" borderId="2"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2" xfId="0" applyNumberFormat="1" applyFont="1" applyFill="1" applyBorder="1" applyAlignment="1">
      <alignment horizontal="center" vertical="top" wrapText="1"/>
    </xf>
    <xf numFmtId="0" fontId="16" fillId="3" borderId="2" xfId="0" applyNumberFormat="1" applyFont="1" applyFill="1" applyBorder="1" applyAlignment="1">
      <alignment horizontal="justify" vertical="center" wrapText="1"/>
    </xf>
    <xf numFmtId="174" fontId="16" fillId="3" borderId="2" xfId="3" applyFont="1" applyFill="1" applyBorder="1" applyAlignment="1">
      <alignment vertical="center" wrapText="1"/>
    </xf>
    <xf numFmtId="181" fontId="16" fillId="3" borderId="2" xfId="3" applyNumberFormat="1" applyFont="1" applyFill="1" applyBorder="1" applyAlignment="1">
      <alignment vertical="center" wrapText="1"/>
    </xf>
    <xf numFmtId="49" fontId="16" fillId="3" borderId="3" xfId="0" applyNumberFormat="1" applyFont="1" applyFill="1" applyBorder="1" applyAlignment="1">
      <alignment horizontal="justify" vertical="center" wrapText="1"/>
    </xf>
    <xf numFmtId="0" fontId="16" fillId="3" borderId="3" xfId="0" applyNumberFormat="1" applyFont="1" applyFill="1" applyBorder="1" applyAlignment="1">
      <alignment horizontal="center" vertical="center" wrapText="1"/>
    </xf>
    <xf numFmtId="49" fontId="16" fillId="3" borderId="1" xfId="0" applyNumberFormat="1" applyFont="1" applyFill="1" applyBorder="1" applyAlignment="1">
      <alignment horizontal="left" vertical="center" wrapText="1"/>
    </xf>
    <xf numFmtId="49" fontId="16" fillId="3" borderId="4" xfId="0" applyNumberFormat="1" applyFont="1" applyFill="1" applyBorder="1" applyAlignment="1">
      <alignment horizontal="left" vertical="center" wrapText="1"/>
    </xf>
    <xf numFmtId="49" fontId="16" fillId="3" borderId="1" xfId="0" applyNumberFormat="1" applyFont="1" applyFill="1" applyBorder="1" applyAlignment="1">
      <alignment horizontal="justify" vertical="top" wrapText="1"/>
    </xf>
    <xf numFmtId="49" fontId="16" fillId="3" borderId="4" xfId="0" applyNumberFormat="1" applyFont="1" applyFill="1" applyBorder="1" applyAlignment="1">
      <alignment horizontal="justify" vertical="top" wrapText="1"/>
    </xf>
    <xf numFmtId="49" fontId="9" fillId="3" borderId="1" xfId="0" applyNumberFormat="1"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49" fontId="9" fillId="3" borderId="4" xfId="0" applyNumberFormat="1" applyFont="1" applyFill="1" applyBorder="1" applyAlignment="1">
      <alignment horizontal="center" vertical="center" wrapText="1"/>
    </xf>
  </cellXfs>
  <cellStyles count="8">
    <cellStyle name="Millares" xfId="1" builtinId="3"/>
    <cellStyle name="Millares 2" xfId="2"/>
    <cellStyle name="Moneda" xfId="3" builtinId="4"/>
    <cellStyle name="Moneda [0]" xfId="4" builtinId="7"/>
    <cellStyle name="Normal" xfId="0" builtinId="0"/>
    <cellStyle name="Normal 2" xfId="5"/>
    <cellStyle name="Normal 3" xfId="6"/>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704850</xdr:colOff>
      <xdr:row>0</xdr:row>
      <xdr:rowOff>38100</xdr:rowOff>
    </xdr:from>
    <xdr:to>
      <xdr:col>2</xdr:col>
      <xdr:colOff>676275</xdr:colOff>
      <xdr:row>4</xdr:row>
      <xdr:rowOff>152400</xdr:rowOff>
    </xdr:to>
    <xdr:pic>
      <xdr:nvPicPr>
        <xdr:cNvPr id="1085"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38100"/>
          <a:ext cx="2152650"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368"/>
  <sheetViews>
    <sheetView tabSelected="1" topLeftCell="A7" zoomScale="68" zoomScaleNormal="68" workbookViewId="0">
      <pane xSplit="3" ySplit="5" topLeftCell="H12" activePane="bottomRight" state="frozen"/>
      <selection activeCell="A7" sqref="A7"/>
      <selection pane="topRight" activeCell="D7" sqref="D7"/>
      <selection pane="bottomLeft" activeCell="A12" sqref="A12"/>
      <selection pane="bottomRight" activeCell="O138" sqref="O138:O182"/>
    </sheetView>
  </sheetViews>
  <sheetFormatPr baseColWidth="10" defaultRowHeight="15" x14ac:dyDescent="0.25"/>
  <cols>
    <col min="2" max="2" width="21.28515625" customWidth="1"/>
    <col min="3" max="3" width="23.140625" customWidth="1"/>
    <col min="4" max="4" width="48.85546875" style="127" customWidth="1"/>
    <col min="5" max="5" width="106.7109375" style="127" customWidth="1"/>
    <col min="6" max="6" width="42.28515625" style="127" customWidth="1"/>
    <col min="7" max="7" width="38" style="127" customWidth="1"/>
    <col min="8" max="8" width="9.28515625" style="157" customWidth="1"/>
    <col min="9" max="9" width="15.42578125" style="157" customWidth="1"/>
    <col min="10" max="10" width="42.42578125" style="127" customWidth="1"/>
    <col min="11" max="11" width="62.85546875" style="127" customWidth="1"/>
    <col min="12" max="12" width="39.42578125" style="127" customWidth="1"/>
    <col min="13" max="13" width="19.140625" style="157" customWidth="1"/>
    <col min="14" max="14" width="15.140625" style="157" customWidth="1"/>
    <col min="15" max="15" width="32.85546875" customWidth="1"/>
    <col min="16" max="16" width="19.42578125" customWidth="1"/>
    <col min="17" max="17" width="25.5703125" customWidth="1"/>
    <col min="18" max="18" width="24" customWidth="1"/>
    <col min="19" max="19" width="25" customWidth="1"/>
    <col min="20" max="22" width="11.5703125" bestFit="1" customWidth="1"/>
    <col min="23" max="23" width="14.28515625" customWidth="1"/>
    <col min="24" max="24" width="12.42578125" customWidth="1"/>
    <col min="25" max="25" width="11.5703125" bestFit="1" customWidth="1"/>
    <col min="26" max="26" width="13" customWidth="1"/>
    <col min="27" max="27" width="11.7109375" bestFit="1" customWidth="1"/>
    <col min="30" max="31" width="11.5703125" bestFit="1" customWidth="1"/>
    <col min="32" max="32" width="15.140625" customWidth="1"/>
  </cols>
  <sheetData>
    <row r="1" spans="1:32" x14ac:dyDescent="0.25">
      <c r="A1" s="3"/>
      <c r="B1" s="3"/>
      <c r="C1" s="3"/>
      <c r="D1" s="123"/>
      <c r="E1" s="123"/>
      <c r="F1" s="124"/>
      <c r="G1" s="123"/>
      <c r="H1" s="7"/>
      <c r="I1" s="7"/>
      <c r="J1" s="123"/>
      <c r="K1" s="123"/>
      <c r="L1" s="123"/>
      <c r="M1" s="7"/>
      <c r="N1" s="7"/>
      <c r="O1" s="3"/>
      <c r="P1" s="3"/>
      <c r="Q1" s="7"/>
      <c r="R1" s="3"/>
      <c r="S1" s="3"/>
      <c r="T1" s="3"/>
      <c r="U1" s="3"/>
      <c r="V1" s="3"/>
      <c r="W1" s="3"/>
      <c r="X1" s="3"/>
      <c r="Y1" s="3"/>
      <c r="Z1" s="8"/>
      <c r="AA1" s="3"/>
      <c r="AB1" s="3"/>
      <c r="AC1" s="3"/>
      <c r="AD1" s="3"/>
      <c r="AE1" s="3"/>
    </row>
    <row r="2" spans="1:32" x14ac:dyDescent="0.25">
      <c r="A2" s="3"/>
      <c r="B2" s="3"/>
      <c r="C2" s="3"/>
      <c r="D2" s="123"/>
      <c r="E2" s="123"/>
      <c r="F2" s="124"/>
      <c r="G2" s="123"/>
      <c r="H2" s="7"/>
      <c r="I2" s="7"/>
      <c r="J2" s="123"/>
      <c r="K2" s="123"/>
      <c r="L2" s="123"/>
      <c r="M2" s="7"/>
      <c r="N2" s="7"/>
      <c r="O2" s="3"/>
      <c r="P2" s="3"/>
      <c r="Q2" s="7"/>
      <c r="R2" s="3"/>
      <c r="S2" s="3"/>
      <c r="T2" s="3"/>
      <c r="U2" s="3"/>
      <c r="V2" s="3"/>
      <c r="W2" s="3"/>
      <c r="X2" s="3"/>
      <c r="Y2" s="3"/>
      <c r="Z2" s="3"/>
      <c r="AA2" s="3"/>
      <c r="AB2" s="3"/>
      <c r="AC2" s="3"/>
      <c r="AD2" s="3"/>
      <c r="AE2" s="3"/>
    </row>
    <row r="3" spans="1:32" x14ac:dyDescent="0.25">
      <c r="A3" s="3"/>
      <c r="B3" s="3"/>
      <c r="C3" s="3"/>
      <c r="D3" s="123"/>
      <c r="E3" s="123"/>
      <c r="F3" s="124"/>
      <c r="G3" s="123"/>
      <c r="H3" s="7"/>
      <c r="I3" s="7"/>
      <c r="J3" s="123"/>
      <c r="K3" s="123"/>
      <c r="L3" s="123"/>
      <c r="M3" s="7"/>
      <c r="N3" s="7"/>
      <c r="O3" s="3"/>
      <c r="P3" s="3"/>
      <c r="Q3" s="7"/>
      <c r="R3" s="3"/>
      <c r="S3" s="3"/>
      <c r="T3" s="3"/>
      <c r="U3" s="3"/>
      <c r="V3" s="3"/>
      <c r="W3" s="3"/>
      <c r="X3" s="3"/>
      <c r="Y3" s="3"/>
      <c r="Z3" s="3"/>
      <c r="AA3" s="3"/>
      <c r="AB3" s="3"/>
      <c r="AC3" s="3"/>
      <c r="AD3" s="3"/>
      <c r="AE3" s="3"/>
    </row>
    <row r="4" spans="1:32" x14ac:dyDescent="0.25">
      <c r="A4" s="3"/>
      <c r="B4" s="3"/>
      <c r="C4" s="3"/>
      <c r="D4" s="123"/>
      <c r="E4" s="123"/>
      <c r="F4" s="124"/>
      <c r="G4" s="123"/>
      <c r="H4" s="7"/>
      <c r="I4" s="7"/>
      <c r="J4" s="123"/>
      <c r="K4" s="123"/>
      <c r="L4" s="123"/>
      <c r="M4" s="7"/>
      <c r="N4" s="7"/>
      <c r="O4" s="3"/>
      <c r="P4" s="3"/>
      <c r="Q4" s="7"/>
      <c r="R4" s="3"/>
      <c r="S4" s="3"/>
      <c r="T4" s="3"/>
      <c r="U4" s="3"/>
      <c r="V4" s="3"/>
      <c r="W4" s="3"/>
      <c r="X4" s="3"/>
      <c r="Y4" s="3"/>
      <c r="Z4" s="3"/>
      <c r="AA4" s="3"/>
      <c r="AB4" s="3"/>
      <c r="AC4" s="3"/>
      <c r="AD4" s="3"/>
      <c r="AE4" s="3"/>
    </row>
    <row r="5" spans="1:32" x14ac:dyDescent="0.25">
      <c r="A5" s="3"/>
      <c r="B5" s="3"/>
      <c r="C5" s="3"/>
      <c r="D5" s="123"/>
      <c r="E5" s="123"/>
      <c r="F5" s="124"/>
      <c r="G5" s="123"/>
      <c r="H5" s="7"/>
      <c r="I5" s="7"/>
      <c r="J5" s="123"/>
      <c r="K5" s="123"/>
      <c r="L5" s="123"/>
      <c r="M5" s="7"/>
      <c r="N5" s="7"/>
      <c r="O5" s="3"/>
      <c r="P5" s="3"/>
      <c r="Q5" s="7"/>
      <c r="R5" s="3"/>
      <c r="S5" s="3"/>
      <c r="T5" s="3"/>
      <c r="U5" s="3"/>
      <c r="V5" s="3"/>
      <c r="W5" s="3"/>
      <c r="X5" s="3"/>
      <c r="Y5" s="3"/>
      <c r="Z5" s="3"/>
      <c r="AA5" s="3"/>
      <c r="AB5" s="3"/>
      <c r="AC5" s="3"/>
      <c r="AD5" s="3"/>
      <c r="AE5" s="3"/>
    </row>
    <row r="6" spans="1:32" ht="15.75" x14ac:dyDescent="0.25">
      <c r="A6" s="6" t="s">
        <v>119</v>
      </c>
      <c r="B6" s="4"/>
      <c r="C6" s="4"/>
      <c r="D6" s="125"/>
      <c r="E6" s="125"/>
      <c r="F6" s="126"/>
      <c r="G6" s="125"/>
      <c r="H6" s="5"/>
      <c r="I6" s="5"/>
      <c r="J6" s="125"/>
      <c r="K6" s="125"/>
      <c r="L6" s="125"/>
      <c r="M6" s="5"/>
      <c r="N6" s="5"/>
      <c r="O6" s="4"/>
      <c r="P6" s="4"/>
      <c r="Q6" s="5"/>
      <c r="R6" s="4"/>
      <c r="S6" s="4"/>
      <c r="T6" s="4"/>
      <c r="U6" s="4"/>
      <c r="V6" s="4"/>
      <c r="W6" s="3"/>
      <c r="X6" s="3"/>
      <c r="Y6" s="3"/>
      <c r="Z6" s="3"/>
      <c r="AA6" s="3"/>
      <c r="AB6" s="3"/>
      <c r="AC6" s="3"/>
      <c r="AD6" s="3"/>
      <c r="AE6" s="3"/>
    </row>
    <row r="7" spans="1:32" ht="19.5" x14ac:dyDescent="0.25">
      <c r="A7" s="6" t="s">
        <v>118</v>
      </c>
      <c r="B7" s="4"/>
      <c r="C7" s="13">
        <v>2019</v>
      </c>
      <c r="D7" s="125"/>
      <c r="E7" s="125"/>
      <c r="F7" s="126"/>
      <c r="G7" s="125"/>
      <c r="H7" s="5"/>
      <c r="I7" s="5"/>
      <c r="J7" s="125"/>
      <c r="K7" s="125"/>
      <c r="L7" s="125"/>
      <c r="M7" s="5"/>
      <c r="N7" s="5"/>
      <c r="O7" s="4"/>
      <c r="P7" s="4"/>
      <c r="Q7" s="5"/>
      <c r="R7" s="4"/>
      <c r="S7" s="4"/>
      <c r="T7" s="4"/>
      <c r="U7" s="4"/>
      <c r="V7" s="4"/>
      <c r="W7" s="3"/>
      <c r="X7" s="3"/>
      <c r="Y7" s="3"/>
      <c r="Z7" s="3"/>
      <c r="AA7" s="3"/>
      <c r="AB7" s="3"/>
      <c r="AC7" s="3"/>
      <c r="AD7" s="3"/>
      <c r="AE7" s="3"/>
    </row>
    <row r="8" spans="1:32" ht="15.75" thickBot="1" x14ac:dyDescent="0.3">
      <c r="F8" s="128"/>
    </row>
    <row r="9" spans="1:32" ht="69" customHeight="1" x14ac:dyDescent="0.25">
      <c r="A9" s="318" t="s">
        <v>121</v>
      </c>
      <c r="B9" s="320" t="s">
        <v>117</v>
      </c>
      <c r="C9" s="320" t="s">
        <v>116</v>
      </c>
      <c r="D9" s="322" t="s">
        <v>115</v>
      </c>
      <c r="E9" s="323" t="s">
        <v>114</v>
      </c>
      <c r="F9" s="315" t="s">
        <v>113</v>
      </c>
      <c r="G9" s="301" t="s">
        <v>112</v>
      </c>
      <c r="H9" s="301"/>
      <c r="I9" s="301"/>
      <c r="J9" s="313" t="s">
        <v>111</v>
      </c>
      <c r="K9" s="315" t="s">
        <v>110</v>
      </c>
      <c r="L9" s="315" t="s">
        <v>109</v>
      </c>
      <c r="M9" s="333" t="s">
        <v>108</v>
      </c>
      <c r="N9" s="315" t="s">
        <v>107</v>
      </c>
      <c r="O9" s="333" t="s">
        <v>106</v>
      </c>
      <c r="P9" s="301" t="s">
        <v>105</v>
      </c>
      <c r="Q9" s="301"/>
      <c r="R9" s="301"/>
      <c r="S9" s="301"/>
      <c r="T9" s="301" t="s">
        <v>104</v>
      </c>
      <c r="U9" s="301"/>
      <c r="V9" s="301"/>
      <c r="W9" s="301"/>
      <c r="X9" s="301"/>
      <c r="Y9" s="301"/>
      <c r="Z9" s="301"/>
      <c r="AA9" s="301"/>
      <c r="AB9" s="301"/>
      <c r="AC9" s="301"/>
      <c r="AD9" s="301"/>
      <c r="AE9" s="301"/>
      <c r="AF9" s="301"/>
    </row>
    <row r="10" spans="1:32" x14ac:dyDescent="0.25">
      <c r="A10" s="319"/>
      <c r="B10" s="321"/>
      <c r="C10" s="321"/>
      <c r="D10" s="301"/>
      <c r="E10" s="324"/>
      <c r="F10" s="316"/>
      <c r="G10" s="301" t="s">
        <v>103</v>
      </c>
      <c r="H10" s="301" t="s">
        <v>102</v>
      </c>
      <c r="I10" s="317" t="s">
        <v>101</v>
      </c>
      <c r="J10" s="313"/>
      <c r="K10" s="316"/>
      <c r="L10" s="316"/>
      <c r="M10" s="316"/>
      <c r="N10" s="316"/>
      <c r="O10" s="316"/>
      <c r="P10" s="316" t="s">
        <v>100</v>
      </c>
      <c r="Q10" s="316" t="s">
        <v>99</v>
      </c>
      <c r="R10" s="325" t="s">
        <v>98</v>
      </c>
      <c r="S10" s="326" t="s">
        <v>97</v>
      </c>
      <c r="T10" s="302" t="s">
        <v>96</v>
      </c>
      <c r="U10" s="328" t="s">
        <v>95</v>
      </c>
      <c r="V10" s="329"/>
      <c r="W10" s="302" t="s">
        <v>94</v>
      </c>
      <c r="X10" s="302" t="s">
        <v>93</v>
      </c>
      <c r="Y10" s="302" t="s">
        <v>92</v>
      </c>
      <c r="Z10" s="302" t="s">
        <v>91</v>
      </c>
      <c r="AA10" s="302" t="s">
        <v>90</v>
      </c>
      <c r="AB10" s="302" t="s">
        <v>89</v>
      </c>
      <c r="AC10" s="302" t="s">
        <v>88</v>
      </c>
      <c r="AD10" s="302" t="s">
        <v>87</v>
      </c>
      <c r="AE10" s="302" t="s">
        <v>86</v>
      </c>
      <c r="AF10" s="302" t="s">
        <v>120</v>
      </c>
    </row>
    <row r="11" spans="1:32" ht="75" customHeight="1" thickBot="1" x14ac:dyDescent="0.3">
      <c r="A11" s="319"/>
      <c r="B11" s="321"/>
      <c r="C11" s="321"/>
      <c r="D11" s="317"/>
      <c r="E11" s="324"/>
      <c r="F11" s="316"/>
      <c r="G11" s="317"/>
      <c r="H11" s="301"/>
      <c r="I11" s="316"/>
      <c r="J11" s="313"/>
      <c r="K11" s="316"/>
      <c r="L11" s="316"/>
      <c r="M11" s="316"/>
      <c r="N11" s="316"/>
      <c r="O11" s="316"/>
      <c r="P11" s="316"/>
      <c r="Q11" s="316"/>
      <c r="R11" s="325"/>
      <c r="S11" s="327"/>
      <c r="T11" s="302"/>
      <c r="U11" s="2" t="s">
        <v>85</v>
      </c>
      <c r="V11" s="2" t="s">
        <v>84</v>
      </c>
      <c r="W11" s="302"/>
      <c r="X11" s="302"/>
      <c r="Y11" s="302"/>
      <c r="Z11" s="302"/>
      <c r="AA11" s="302"/>
      <c r="AB11" s="302"/>
      <c r="AC11" s="302"/>
      <c r="AD11" s="302"/>
      <c r="AE11" s="302"/>
      <c r="AF11" s="302"/>
    </row>
    <row r="12" spans="1:32" ht="321.75" customHeight="1" x14ac:dyDescent="0.3">
      <c r="A12" s="355" t="s">
        <v>463</v>
      </c>
      <c r="B12" s="357" t="s">
        <v>71</v>
      </c>
      <c r="C12" s="295" t="s">
        <v>83</v>
      </c>
      <c r="D12" s="293" t="s">
        <v>82</v>
      </c>
      <c r="E12" s="129" t="s">
        <v>795</v>
      </c>
      <c r="F12" s="293" t="s">
        <v>81</v>
      </c>
      <c r="G12" s="293" t="s">
        <v>80</v>
      </c>
      <c r="H12" s="19">
        <v>20000</v>
      </c>
      <c r="I12" s="19">
        <v>2000</v>
      </c>
      <c r="J12" s="131" t="s">
        <v>11</v>
      </c>
      <c r="K12" s="132" t="s">
        <v>1140</v>
      </c>
      <c r="L12" s="132" t="s">
        <v>1141</v>
      </c>
      <c r="M12" s="223" t="s">
        <v>79</v>
      </c>
      <c r="N12" s="330">
        <v>4</v>
      </c>
      <c r="O12" s="223" t="s">
        <v>944</v>
      </c>
      <c r="P12" s="223" t="s">
        <v>78</v>
      </c>
      <c r="Q12" s="223" t="s">
        <v>19</v>
      </c>
      <c r="R12" s="342" t="s">
        <v>77</v>
      </c>
      <c r="S12" s="16">
        <v>479548551</v>
      </c>
      <c r="T12" s="17" t="s">
        <v>2</v>
      </c>
      <c r="U12" s="17"/>
      <c r="V12" s="17"/>
      <c r="W12" s="17"/>
      <c r="X12" s="17"/>
      <c r="Y12" s="17" t="s">
        <v>2</v>
      </c>
      <c r="Z12" s="17" t="s">
        <v>2</v>
      </c>
      <c r="AA12" s="17" t="s">
        <v>2</v>
      </c>
      <c r="AB12" s="17" t="s">
        <v>2</v>
      </c>
      <c r="AC12" s="17"/>
      <c r="AD12" s="17"/>
      <c r="AE12" s="17" t="s">
        <v>2</v>
      </c>
      <c r="AF12" s="15"/>
    </row>
    <row r="13" spans="1:32" ht="115.5" x14ac:dyDescent="0.3">
      <c r="A13" s="355"/>
      <c r="B13" s="358"/>
      <c r="C13" s="296"/>
      <c r="D13" s="298"/>
      <c r="E13" s="133" t="s">
        <v>796</v>
      </c>
      <c r="F13" s="294"/>
      <c r="G13" s="294"/>
      <c r="H13" s="19">
        <v>150</v>
      </c>
      <c r="I13" s="22">
        <v>50</v>
      </c>
      <c r="J13" s="339" t="s">
        <v>3</v>
      </c>
      <c r="K13" s="132" t="s">
        <v>76</v>
      </c>
      <c r="L13" s="132" t="s">
        <v>799</v>
      </c>
      <c r="M13" s="224"/>
      <c r="N13" s="331"/>
      <c r="O13" s="224"/>
      <c r="P13" s="224"/>
      <c r="Q13" s="224"/>
      <c r="R13" s="343"/>
      <c r="S13" s="18"/>
      <c r="T13" s="17" t="s">
        <v>2</v>
      </c>
      <c r="U13" s="17"/>
      <c r="V13" s="17"/>
      <c r="W13" s="17"/>
      <c r="X13" s="17"/>
      <c r="Y13" s="17" t="s">
        <v>2</v>
      </c>
      <c r="Z13" s="17" t="s">
        <v>2</v>
      </c>
      <c r="AA13" s="17" t="s">
        <v>2</v>
      </c>
      <c r="AB13" s="17" t="s">
        <v>2</v>
      </c>
      <c r="AC13" s="17"/>
      <c r="AD13" s="17"/>
      <c r="AE13" s="17" t="s">
        <v>2</v>
      </c>
      <c r="AF13" s="15"/>
    </row>
    <row r="14" spans="1:32" ht="107.25" customHeight="1" x14ac:dyDescent="0.3">
      <c r="A14" s="355"/>
      <c r="B14" s="358"/>
      <c r="C14" s="296"/>
      <c r="D14" s="298"/>
      <c r="E14" s="129" t="s">
        <v>797</v>
      </c>
      <c r="F14" s="132" t="s">
        <v>75</v>
      </c>
      <c r="G14" s="134" t="s">
        <v>74</v>
      </c>
      <c r="H14" s="22">
        <v>4</v>
      </c>
      <c r="I14" s="19">
        <v>1</v>
      </c>
      <c r="J14" s="340"/>
      <c r="K14" s="132" t="s">
        <v>800</v>
      </c>
      <c r="L14" s="132" t="s">
        <v>801</v>
      </c>
      <c r="M14" s="224"/>
      <c r="N14" s="331"/>
      <c r="O14" s="224"/>
      <c r="P14" s="224"/>
      <c r="Q14" s="224"/>
      <c r="R14" s="343"/>
      <c r="S14" s="18"/>
      <c r="T14" s="17" t="s">
        <v>2</v>
      </c>
      <c r="U14" s="17"/>
      <c r="V14" s="17"/>
      <c r="W14" s="17"/>
      <c r="X14" s="17"/>
      <c r="Y14" s="17" t="s">
        <v>2</v>
      </c>
      <c r="Z14" s="17" t="s">
        <v>2</v>
      </c>
      <c r="AA14" s="17" t="s">
        <v>2</v>
      </c>
      <c r="AB14" s="17" t="s">
        <v>2</v>
      </c>
      <c r="AC14" s="17"/>
      <c r="AD14" s="17"/>
      <c r="AE14" s="17" t="s">
        <v>2</v>
      </c>
      <c r="AF14" s="15"/>
    </row>
    <row r="15" spans="1:32" ht="105" customHeight="1" thickBot="1" x14ac:dyDescent="0.35">
      <c r="A15" s="355"/>
      <c r="B15" s="358"/>
      <c r="C15" s="297"/>
      <c r="D15" s="299"/>
      <c r="E15" s="133" t="s">
        <v>1142</v>
      </c>
      <c r="F15" s="132" t="s">
        <v>73</v>
      </c>
      <c r="G15" s="135" t="s">
        <v>72</v>
      </c>
      <c r="H15" s="19">
        <v>20000</v>
      </c>
      <c r="I15" s="19">
        <v>5000</v>
      </c>
      <c r="J15" s="341"/>
      <c r="K15" s="136" t="s">
        <v>802</v>
      </c>
      <c r="L15" s="136" t="s">
        <v>803</v>
      </c>
      <c r="M15" s="225"/>
      <c r="N15" s="345"/>
      <c r="O15" s="225"/>
      <c r="P15" s="225"/>
      <c r="Q15" s="225"/>
      <c r="R15" s="344"/>
      <c r="S15" s="20"/>
      <c r="T15" s="17" t="s">
        <v>2</v>
      </c>
      <c r="U15" s="17"/>
      <c r="V15" s="17"/>
      <c r="W15" s="17"/>
      <c r="X15" s="17"/>
      <c r="Y15" s="17" t="s">
        <v>2</v>
      </c>
      <c r="Z15" s="17" t="s">
        <v>2</v>
      </c>
      <c r="AA15" s="17" t="s">
        <v>2</v>
      </c>
      <c r="AB15" s="17" t="s">
        <v>2</v>
      </c>
      <c r="AC15" s="17"/>
      <c r="AD15" s="17"/>
      <c r="AE15" s="17" t="s">
        <v>2</v>
      </c>
      <c r="AF15" s="15"/>
    </row>
    <row r="16" spans="1:32" ht="207" customHeight="1" thickBot="1" x14ac:dyDescent="0.35">
      <c r="A16" s="355"/>
      <c r="B16" s="358"/>
      <c r="C16" s="291" t="s">
        <v>70</v>
      </c>
      <c r="D16" s="309" t="s">
        <v>69</v>
      </c>
      <c r="E16" s="21" t="s">
        <v>68</v>
      </c>
      <c r="F16" s="132" t="s">
        <v>1143</v>
      </c>
      <c r="G16" s="132" t="s">
        <v>1144</v>
      </c>
      <c r="H16" s="19">
        <v>3</v>
      </c>
      <c r="I16" s="19">
        <v>1</v>
      </c>
      <c r="J16" s="131" t="s">
        <v>11</v>
      </c>
      <c r="K16" s="132" t="s">
        <v>804</v>
      </c>
      <c r="L16" s="132" t="s">
        <v>805</v>
      </c>
      <c r="M16" s="223" t="s">
        <v>10</v>
      </c>
      <c r="N16" s="330">
        <v>4</v>
      </c>
      <c r="O16" s="223" t="s">
        <v>944</v>
      </c>
      <c r="P16" s="223" t="s">
        <v>67</v>
      </c>
      <c r="Q16" s="223" t="s">
        <v>19</v>
      </c>
      <c r="R16" s="346" t="s">
        <v>66</v>
      </c>
      <c r="S16" s="332">
        <v>779337621</v>
      </c>
      <c r="T16" s="337"/>
      <c r="U16" s="330" t="s">
        <v>2</v>
      </c>
      <c r="V16" s="330" t="s">
        <v>2</v>
      </c>
      <c r="W16" s="330" t="s">
        <v>2</v>
      </c>
      <c r="X16" s="330" t="s">
        <v>2</v>
      </c>
      <c r="Y16" s="330" t="s">
        <v>2</v>
      </c>
      <c r="Z16" s="330" t="s">
        <v>2</v>
      </c>
      <c r="AA16" s="330" t="s">
        <v>2</v>
      </c>
      <c r="AB16" s="330" t="s">
        <v>2</v>
      </c>
      <c r="AC16" s="330" t="s">
        <v>2</v>
      </c>
      <c r="AD16" s="330"/>
      <c r="AE16" s="330" t="s">
        <v>2</v>
      </c>
      <c r="AF16" s="15"/>
    </row>
    <row r="17" spans="1:32" ht="222" customHeight="1" x14ac:dyDescent="0.3">
      <c r="A17" s="355"/>
      <c r="B17" s="358"/>
      <c r="C17" s="292"/>
      <c r="D17" s="283"/>
      <c r="E17" s="129" t="s">
        <v>65</v>
      </c>
      <c r="F17" s="132" t="s">
        <v>64</v>
      </c>
      <c r="G17" s="136" t="s">
        <v>63</v>
      </c>
      <c r="H17" s="22">
        <v>25</v>
      </c>
      <c r="I17" s="23">
        <v>25</v>
      </c>
      <c r="J17" s="137" t="s">
        <v>3</v>
      </c>
      <c r="K17" s="136" t="s">
        <v>806</v>
      </c>
      <c r="L17" s="132" t="s">
        <v>807</v>
      </c>
      <c r="M17" s="224"/>
      <c r="N17" s="331"/>
      <c r="O17" s="224"/>
      <c r="P17" s="224"/>
      <c r="Q17" s="224"/>
      <c r="R17" s="347"/>
      <c r="S17" s="348"/>
      <c r="T17" s="338"/>
      <c r="U17" s="331"/>
      <c r="V17" s="331"/>
      <c r="W17" s="331"/>
      <c r="X17" s="331"/>
      <c r="Y17" s="331"/>
      <c r="Z17" s="331"/>
      <c r="AA17" s="331"/>
      <c r="AB17" s="331"/>
      <c r="AC17" s="331"/>
      <c r="AD17" s="331"/>
      <c r="AE17" s="331"/>
      <c r="AF17" s="24"/>
    </row>
    <row r="18" spans="1:32" ht="162.75" customHeight="1" x14ac:dyDescent="0.3">
      <c r="A18" s="355"/>
      <c r="B18" s="303" t="s">
        <v>31</v>
      </c>
      <c r="C18" s="259" t="s">
        <v>714</v>
      </c>
      <c r="D18" s="310"/>
      <c r="E18" s="310"/>
      <c r="F18" s="34" t="s">
        <v>715</v>
      </c>
      <c r="G18" s="34" t="s">
        <v>716</v>
      </c>
      <c r="H18" s="114"/>
      <c r="I18" s="25">
        <v>1</v>
      </c>
      <c r="J18" s="139" t="s">
        <v>717</v>
      </c>
      <c r="K18" s="139" t="s">
        <v>859</v>
      </c>
      <c r="L18" s="139" t="s">
        <v>808</v>
      </c>
      <c r="M18" s="186"/>
      <c r="N18" s="159"/>
      <c r="O18" s="27" t="s">
        <v>811</v>
      </c>
      <c r="P18" s="78" t="s">
        <v>1139</v>
      </c>
      <c r="Q18" s="78" t="s">
        <v>718</v>
      </c>
      <c r="R18" s="28">
        <v>40000000</v>
      </c>
      <c r="S18" s="29"/>
      <c r="T18" s="30"/>
      <c r="U18" s="17"/>
      <c r="V18" s="17"/>
      <c r="W18" s="17"/>
      <c r="X18" s="17"/>
      <c r="Y18" s="17"/>
      <c r="Z18" s="17"/>
      <c r="AA18" s="17"/>
      <c r="AB18" s="17"/>
      <c r="AC18" s="17"/>
      <c r="AD18" s="17"/>
      <c r="AE18" s="17"/>
      <c r="AF18" s="15"/>
    </row>
    <row r="19" spans="1:32" ht="110.25" customHeight="1" x14ac:dyDescent="0.3">
      <c r="A19" s="355"/>
      <c r="B19" s="303"/>
      <c r="C19" s="259"/>
      <c r="D19" s="311"/>
      <c r="E19" s="311"/>
      <c r="F19" s="34" t="s">
        <v>719</v>
      </c>
      <c r="G19" s="34" t="s">
        <v>720</v>
      </c>
      <c r="H19" s="114"/>
      <c r="I19" s="25">
        <v>1</v>
      </c>
      <c r="J19" s="139" t="s">
        <v>721</v>
      </c>
      <c r="K19" s="139" t="s">
        <v>814</v>
      </c>
      <c r="L19" s="139" t="s">
        <v>809</v>
      </c>
      <c r="M19" s="186"/>
      <c r="N19" s="159"/>
      <c r="O19" s="27" t="s">
        <v>811</v>
      </c>
      <c r="P19" s="78" t="s">
        <v>1139</v>
      </c>
      <c r="Q19" s="78" t="s">
        <v>718</v>
      </c>
      <c r="R19" s="28">
        <v>50000000</v>
      </c>
      <c r="S19" s="29"/>
      <c r="T19" s="30"/>
      <c r="U19" s="17"/>
      <c r="V19" s="17"/>
      <c r="W19" s="17"/>
      <c r="X19" s="17"/>
      <c r="Y19" s="17"/>
      <c r="Z19" s="17"/>
      <c r="AA19" s="17"/>
      <c r="AB19" s="17"/>
      <c r="AC19" s="17"/>
      <c r="AD19" s="17"/>
      <c r="AE19" s="17"/>
      <c r="AF19" s="15"/>
    </row>
    <row r="20" spans="1:32" ht="151.5" customHeight="1" x14ac:dyDescent="0.3">
      <c r="A20" s="355"/>
      <c r="B20" s="303"/>
      <c r="C20" s="259"/>
      <c r="D20" s="312"/>
      <c r="E20" s="312"/>
      <c r="F20" s="34" t="s">
        <v>722</v>
      </c>
      <c r="G20" s="34" t="s">
        <v>723</v>
      </c>
      <c r="H20" s="35"/>
      <c r="I20" s="25">
        <v>300</v>
      </c>
      <c r="J20" s="139" t="s">
        <v>810</v>
      </c>
      <c r="K20" s="31"/>
      <c r="L20" s="31" t="s">
        <v>813</v>
      </c>
      <c r="M20" s="186"/>
      <c r="N20" s="159"/>
      <c r="O20" s="27" t="s">
        <v>811</v>
      </c>
      <c r="P20" s="32" t="s">
        <v>1139</v>
      </c>
      <c r="Q20" s="78" t="s">
        <v>718</v>
      </c>
      <c r="R20" s="33">
        <v>2000000000</v>
      </c>
      <c r="S20" s="29"/>
      <c r="T20" s="30"/>
      <c r="U20" s="17"/>
      <c r="V20" s="17"/>
      <c r="W20" s="17"/>
      <c r="X20" s="17"/>
      <c r="Y20" s="17"/>
      <c r="Z20" s="17"/>
      <c r="AA20" s="17"/>
      <c r="AB20" s="17"/>
      <c r="AC20" s="17"/>
      <c r="AD20" s="17"/>
      <c r="AE20" s="17"/>
      <c r="AF20" s="15"/>
    </row>
    <row r="21" spans="1:32" ht="112.5" customHeight="1" x14ac:dyDescent="0.3">
      <c r="A21" s="355"/>
      <c r="B21" s="303"/>
      <c r="C21" s="393" t="s">
        <v>724</v>
      </c>
      <c r="D21" s="34"/>
      <c r="E21" s="34"/>
      <c r="F21" s="34" t="s">
        <v>725</v>
      </c>
      <c r="G21" s="34" t="s">
        <v>726</v>
      </c>
      <c r="H21" s="35"/>
      <c r="I21" s="25">
        <v>1</v>
      </c>
      <c r="J21" s="31" t="s">
        <v>727</v>
      </c>
      <c r="K21" s="31" t="s">
        <v>860</v>
      </c>
      <c r="L21" s="31" t="s">
        <v>812</v>
      </c>
      <c r="M21" s="186"/>
      <c r="N21" s="159"/>
      <c r="O21" s="27" t="s">
        <v>811</v>
      </c>
      <c r="P21" s="32" t="s">
        <v>1139</v>
      </c>
      <c r="Q21" s="35" t="s">
        <v>180</v>
      </c>
      <c r="R21" s="35" t="s">
        <v>728</v>
      </c>
      <c r="S21" s="29"/>
      <c r="T21" s="30"/>
      <c r="U21" s="17"/>
      <c r="V21" s="17"/>
      <c r="W21" s="17"/>
      <c r="X21" s="17"/>
      <c r="Y21" s="17"/>
      <c r="Z21" s="17"/>
      <c r="AA21" s="17"/>
      <c r="AB21" s="17"/>
      <c r="AC21" s="17"/>
      <c r="AD21" s="17"/>
      <c r="AE21" s="17"/>
      <c r="AF21" s="15"/>
    </row>
    <row r="22" spans="1:32" ht="116.25" customHeight="1" x14ac:dyDescent="0.3">
      <c r="A22" s="355"/>
      <c r="B22" s="303"/>
      <c r="C22" s="393"/>
      <c r="D22" s="34"/>
      <c r="E22" s="34"/>
      <c r="F22" s="34" t="s">
        <v>725</v>
      </c>
      <c r="G22" s="34" t="s">
        <v>726</v>
      </c>
      <c r="H22" s="35"/>
      <c r="I22" s="25">
        <v>2</v>
      </c>
      <c r="J22" s="31" t="s">
        <v>727</v>
      </c>
      <c r="K22" s="31" t="s">
        <v>861</v>
      </c>
      <c r="L22" s="31" t="s">
        <v>812</v>
      </c>
      <c r="M22" s="186"/>
      <c r="N22" s="159"/>
      <c r="O22" s="27" t="s">
        <v>811</v>
      </c>
      <c r="P22" s="32" t="s">
        <v>1139</v>
      </c>
      <c r="Q22" s="35" t="s">
        <v>180</v>
      </c>
      <c r="R22" s="36">
        <v>73000000</v>
      </c>
      <c r="S22" s="29"/>
      <c r="T22" s="30"/>
      <c r="U22" s="17"/>
      <c r="V22" s="17"/>
      <c r="W22" s="17"/>
      <c r="X22" s="17"/>
      <c r="Y22" s="17"/>
      <c r="Z22" s="17"/>
      <c r="AA22" s="17"/>
      <c r="AB22" s="17"/>
      <c r="AC22" s="17"/>
      <c r="AD22" s="17"/>
      <c r="AE22" s="17"/>
      <c r="AF22" s="15"/>
    </row>
    <row r="23" spans="1:32" ht="109.5" customHeight="1" x14ac:dyDescent="0.3">
      <c r="A23" s="355"/>
      <c r="B23" s="303"/>
      <c r="C23" s="393"/>
      <c r="D23" s="34"/>
      <c r="E23" s="34"/>
      <c r="F23" s="34" t="s">
        <v>729</v>
      </c>
      <c r="G23" s="140" t="s">
        <v>730</v>
      </c>
      <c r="H23" s="35"/>
      <c r="I23" s="25">
        <v>1</v>
      </c>
      <c r="J23" s="31" t="s">
        <v>727</v>
      </c>
      <c r="K23" s="31" t="s">
        <v>816</v>
      </c>
      <c r="L23" s="31" t="s">
        <v>815</v>
      </c>
      <c r="M23" s="186"/>
      <c r="N23" s="159"/>
      <c r="O23" s="27" t="s">
        <v>811</v>
      </c>
      <c r="P23" s="32" t="s">
        <v>1139</v>
      </c>
      <c r="Q23" s="35" t="s">
        <v>180</v>
      </c>
      <c r="R23" s="35" t="s">
        <v>731</v>
      </c>
      <c r="S23" s="29"/>
      <c r="T23" s="30"/>
      <c r="U23" s="17"/>
      <c r="V23" s="17"/>
      <c r="W23" s="17"/>
      <c r="X23" s="17"/>
      <c r="Y23" s="17"/>
      <c r="Z23" s="17"/>
      <c r="AA23" s="17"/>
      <c r="AB23" s="17"/>
      <c r="AC23" s="17"/>
      <c r="AD23" s="17"/>
      <c r="AE23" s="17"/>
      <c r="AF23" s="15"/>
    </row>
    <row r="24" spans="1:32" ht="109.5" customHeight="1" x14ac:dyDescent="0.3">
      <c r="A24" s="355"/>
      <c r="B24" s="303"/>
      <c r="C24" s="393"/>
      <c r="D24" s="34"/>
      <c r="E24" s="34"/>
      <c r="F24" s="34" t="s">
        <v>732</v>
      </c>
      <c r="G24" s="140" t="s">
        <v>733</v>
      </c>
      <c r="H24" s="35"/>
      <c r="I24" s="25">
        <v>1</v>
      </c>
      <c r="J24" s="31" t="s">
        <v>727</v>
      </c>
      <c r="K24" s="31" t="s">
        <v>818</v>
      </c>
      <c r="L24" s="31" t="s">
        <v>817</v>
      </c>
      <c r="M24" s="186"/>
      <c r="N24" s="159"/>
      <c r="O24" s="27" t="s">
        <v>811</v>
      </c>
      <c r="P24" s="32" t="s">
        <v>1139</v>
      </c>
      <c r="Q24" s="35" t="s">
        <v>180</v>
      </c>
      <c r="R24" s="35" t="s">
        <v>734</v>
      </c>
      <c r="S24" s="29"/>
      <c r="T24" s="30"/>
      <c r="U24" s="17"/>
      <c r="V24" s="17"/>
      <c r="W24" s="17"/>
      <c r="X24" s="17"/>
      <c r="Y24" s="17"/>
      <c r="Z24" s="17"/>
      <c r="AA24" s="17"/>
      <c r="AB24" s="17"/>
      <c r="AC24" s="17"/>
      <c r="AD24" s="17"/>
      <c r="AE24" s="17"/>
      <c r="AF24" s="15"/>
    </row>
    <row r="25" spans="1:32" ht="153" customHeight="1" x14ac:dyDescent="0.3">
      <c r="A25" s="355"/>
      <c r="B25" s="303"/>
      <c r="C25" s="356" t="s">
        <v>536</v>
      </c>
      <c r="D25" s="248" t="s">
        <v>537</v>
      </c>
      <c r="E25" s="248" t="s">
        <v>538</v>
      </c>
      <c r="F25" s="248" t="s">
        <v>1145</v>
      </c>
      <c r="G25" s="248" t="s">
        <v>539</v>
      </c>
      <c r="H25" s="314">
        <v>13000</v>
      </c>
      <c r="I25" s="158"/>
      <c r="J25" s="141"/>
      <c r="K25" s="140" t="s">
        <v>1146</v>
      </c>
      <c r="L25" s="139" t="s">
        <v>820</v>
      </c>
      <c r="M25" s="174"/>
      <c r="N25" s="175"/>
      <c r="O25" s="334" t="s">
        <v>798</v>
      </c>
      <c r="P25" s="40"/>
      <c r="Q25" s="40"/>
      <c r="R25" s="38"/>
      <c r="S25" s="29"/>
      <c r="T25" s="30"/>
      <c r="U25" s="17"/>
      <c r="V25" s="17"/>
      <c r="W25" s="17"/>
      <c r="X25" s="17"/>
      <c r="Y25" s="17"/>
      <c r="Z25" s="17"/>
      <c r="AA25" s="17"/>
      <c r="AB25" s="17"/>
      <c r="AC25" s="17"/>
      <c r="AD25" s="17"/>
      <c r="AE25" s="17"/>
      <c r="AF25" s="15"/>
    </row>
    <row r="26" spans="1:32" ht="115.5" customHeight="1" x14ac:dyDescent="0.3">
      <c r="A26" s="355"/>
      <c r="B26" s="303"/>
      <c r="C26" s="356"/>
      <c r="D26" s="248"/>
      <c r="E26" s="248"/>
      <c r="F26" s="248"/>
      <c r="G26" s="248"/>
      <c r="H26" s="268"/>
      <c r="I26" s="158"/>
      <c r="J26" s="141"/>
      <c r="K26" s="140" t="s">
        <v>540</v>
      </c>
      <c r="L26" s="139" t="s">
        <v>819</v>
      </c>
      <c r="M26" s="174"/>
      <c r="N26" s="175"/>
      <c r="O26" s="335"/>
      <c r="P26" s="40"/>
      <c r="Q26" s="40"/>
      <c r="R26" s="38"/>
      <c r="S26" s="29"/>
      <c r="T26" s="30"/>
      <c r="U26" s="17"/>
      <c r="V26" s="17"/>
      <c r="W26" s="17"/>
      <c r="X26" s="17"/>
      <c r="Y26" s="17"/>
      <c r="Z26" s="17"/>
      <c r="AA26" s="17"/>
      <c r="AB26" s="17"/>
      <c r="AC26" s="17"/>
      <c r="AD26" s="17"/>
      <c r="AE26" s="17"/>
      <c r="AF26" s="15"/>
    </row>
    <row r="27" spans="1:32" ht="89.25" customHeight="1" x14ac:dyDescent="0.3">
      <c r="A27" s="355"/>
      <c r="B27" s="303"/>
      <c r="C27" s="356"/>
      <c r="D27" s="248"/>
      <c r="E27" s="248"/>
      <c r="F27" s="248"/>
      <c r="G27" s="248"/>
      <c r="H27" s="268"/>
      <c r="I27" s="158"/>
      <c r="J27" s="141"/>
      <c r="K27" s="140" t="s">
        <v>541</v>
      </c>
      <c r="L27" s="31" t="s">
        <v>1147</v>
      </c>
      <c r="M27" s="174"/>
      <c r="N27" s="175"/>
      <c r="O27" s="335"/>
      <c r="P27" s="40"/>
      <c r="Q27" s="40"/>
      <c r="R27" s="38"/>
      <c r="S27" s="29"/>
      <c r="T27" s="30"/>
      <c r="U27" s="17"/>
      <c r="V27" s="17"/>
      <c r="W27" s="17"/>
      <c r="X27" s="17"/>
      <c r="Y27" s="17"/>
      <c r="Z27" s="17"/>
      <c r="AA27" s="17"/>
      <c r="AB27" s="17"/>
      <c r="AC27" s="17"/>
      <c r="AD27" s="17"/>
      <c r="AE27" s="17"/>
      <c r="AF27" s="15"/>
    </row>
    <row r="28" spans="1:32" ht="85.5" customHeight="1" x14ac:dyDescent="0.3">
      <c r="A28" s="355"/>
      <c r="B28" s="303"/>
      <c r="C28" s="356"/>
      <c r="D28" s="248"/>
      <c r="E28" s="248"/>
      <c r="F28" s="248"/>
      <c r="G28" s="248"/>
      <c r="H28" s="268"/>
      <c r="I28" s="158"/>
      <c r="J28" s="141"/>
      <c r="K28" s="31" t="s">
        <v>542</v>
      </c>
      <c r="L28" s="31" t="s">
        <v>862</v>
      </c>
      <c r="M28" s="174"/>
      <c r="N28" s="175"/>
      <c r="O28" s="335"/>
      <c r="P28" s="40"/>
      <c r="Q28" s="40"/>
      <c r="R28" s="38"/>
      <c r="S28" s="29"/>
      <c r="T28" s="30"/>
      <c r="U28" s="17"/>
      <c r="V28" s="17"/>
      <c r="W28" s="17"/>
      <c r="X28" s="17"/>
      <c r="Y28" s="17"/>
      <c r="Z28" s="17"/>
      <c r="AA28" s="17"/>
      <c r="AB28" s="17"/>
      <c r="AC28" s="17"/>
      <c r="AD28" s="17"/>
      <c r="AE28" s="17"/>
      <c r="AF28" s="15"/>
    </row>
    <row r="29" spans="1:32" ht="98.25" customHeight="1" x14ac:dyDescent="0.3">
      <c r="A29" s="355"/>
      <c r="B29" s="303"/>
      <c r="C29" s="356"/>
      <c r="D29" s="248"/>
      <c r="E29" s="248"/>
      <c r="F29" s="248"/>
      <c r="G29" s="248"/>
      <c r="H29" s="268"/>
      <c r="I29" s="158"/>
      <c r="J29" s="141"/>
      <c r="K29" s="140" t="s">
        <v>543</v>
      </c>
      <c r="L29" s="31" t="s">
        <v>821</v>
      </c>
      <c r="M29" s="174"/>
      <c r="N29" s="175"/>
      <c r="O29" s="336"/>
      <c r="P29" s="40"/>
      <c r="Q29" s="40"/>
      <c r="R29" s="38"/>
      <c r="S29" s="29"/>
      <c r="T29" s="30"/>
      <c r="U29" s="17"/>
      <c r="V29" s="17"/>
      <c r="W29" s="17"/>
      <c r="X29" s="17"/>
      <c r="Y29" s="17"/>
      <c r="Z29" s="17"/>
      <c r="AA29" s="17"/>
      <c r="AB29" s="17"/>
      <c r="AC29" s="17"/>
      <c r="AD29" s="17"/>
      <c r="AE29" s="17"/>
      <c r="AF29" s="15"/>
    </row>
    <row r="30" spans="1:32" ht="142.5" customHeight="1" x14ac:dyDescent="0.3">
      <c r="A30" s="355"/>
      <c r="B30" s="303"/>
      <c r="C30" s="356"/>
      <c r="D30" s="140" t="s">
        <v>537</v>
      </c>
      <c r="E30" s="140" t="s">
        <v>544</v>
      </c>
      <c r="F30" s="140" t="s">
        <v>544</v>
      </c>
      <c r="G30" s="140" t="s">
        <v>545</v>
      </c>
      <c r="H30" s="19">
        <v>900</v>
      </c>
      <c r="I30" s="159"/>
      <c r="J30" s="142"/>
      <c r="K30" s="139" t="s">
        <v>822</v>
      </c>
      <c r="L30" s="139" t="s">
        <v>546</v>
      </c>
      <c r="M30" s="174"/>
      <c r="N30" s="175"/>
      <c r="O30" s="39" t="s">
        <v>798</v>
      </c>
      <c r="P30" s="40"/>
      <c r="Q30" s="40"/>
      <c r="R30" s="38"/>
      <c r="S30" s="29"/>
      <c r="T30" s="30"/>
      <c r="U30" s="17"/>
      <c r="V30" s="17"/>
      <c r="W30" s="17"/>
      <c r="X30" s="17"/>
      <c r="Y30" s="17"/>
      <c r="Z30" s="17"/>
      <c r="AA30" s="17"/>
      <c r="AB30" s="17"/>
      <c r="AC30" s="17"/>
      <c r="AD30" s="17"/>
      <c r="AE30" s="17"/>
      <c r="AF30" s="15"/>
    </row>
    <row r="31" spans="1:32" ht="69.75" customHeight="1" x14ac:dyDescent="0.3">
      <c r="A31" s="355"/>
      <c r="B31" s="303"/>
      <c r="C31" s="304" t="s">
        <v>535</v>
      </c>
      <c r="D31" s="288" t="s">
        <v>823</v>
      </c>
      <c r="E31" s="305" t="s">
        <v>824</v>
      </c>
      <c r="F31" s="288" t="s">
        <v>30</v>
      </c>
      <c r="G31" s="288" t="s">
        <v>29</v>
      </c>
      <c r="H31" s="268">
        <v>4</v>
      </c>
      <c r="I31" s="251">
        <v>1</v>
      </c>
      <c r="J31" s="288" t="s">
        <v>28</v>
      </c>
      <c r="K31" s="132" t="s">
        <v>826</v>
      </c>
      <c r="L31" s="132" t="s">
        <v>27</v>
      </c>
      <c r="M31" s="252" t="s">
        <v>26</v>
      </c>
      <c r="N31" s="253">
        <v>277</v>
      </c>
      <c r="O31" s="268" t="s">
        <v>944</v>
      </c>
      <c r="P31" s="252" t="s">
        <v>25</v>
      </c>
      <c r="Q31" s="252" t="s">
        <v>24</v>
      </c>
      <c r="R31" s="332" t="s">
        <v>23</v>
      </c>
      <c r="S31" s="332" t="s">
        <v>23</v>
      </c>
      <c r="T31" s="41"/>
      <c r="U31" s="41"/>
      <c r="V31" s="41"/>
      <c r="W31" s="41"/>
      <c r="X31" s="41"/>
      <c r="Y31" s="41"/>
      <c r="Z31" s="41"/>
      <c r="AA31" s="41"/>
      <c r="AB31" s="41"/>
      <c r="AC31" s="41"/>
      <c r="AD31" s="41" t="s">
        <v>2</v>
      </c>
      <c r="AE31" s="41"/>
      <c r="AF31" s="15"/>
    </row>
    <row r="32" spans="1:32" ht="153.75" customHeight="1" x14ac:dyDescent="0.3">
      <c r="A32" s="355"/>
      <c r="B32" s="303"/>
      <c r="C32" s="304"/>
      <c r="D32" s="288"/>
      <c r="E32" s="305"/>
      <c r="F32" s="288"/>
      <c r="G32" s="288"/>
      <c r="H32" s="268"/>
      <c r="I32" s="251"/>
      <c r="J32" s="288"/>
      <c r="K32" s="132" t="s">
        <v>825</v>
      </c>
      <c r="L32" s="132" t="s">
        <v>827</v>
      </c>
      <c r="M32" s="252"/>
      <c r="N32" s="253"/>
      <c r="O32" s="268"/>
      <c r="P32" s="252"/>
      <c r="Q32" s="252"/>
      <c r="R32" s="332"/>
      <c r="S32" s="332"/>
      <c r="T32" s="41"/>
      <c r="U32" s="41"/>
      <c r="V32" s="41"/>
      <c r="W32" s="41"/>
      <c r="X32" s="41"/>
      <c r="Y32" s="41"/>
      <c r="Z32" s="41"/>
      <c r="AA32" s="41"/>
      <c r="AB32" s="41"/>
      <c r="AC32" s="41"/>
      <c r="AD32" s="41" t="s">
        <v>2</v>
      </c>
      <c r="AE32" s="41"/>
      <c r="AF32" s="15"/>
    </row>
    <row r="33" spans="1:32" ht="16.5" x14ac:dyDescent="0.3">
      <c r="A33" s="355"/>
      <c r="B33" s="303"/>
      <c r="C33" s="304"/>
      <c r="D33" s="288"/>
      <c r="E33" s="306" t="s">
        <v>828</v>
      </c>
      <c r="F33" s="288" t="s">
        <v>22</v>
      </c>
      <c r="G33" s="132" t="s">
        <v>21</v>
      </c>
      <c r="H33" s="117">
        <v>11</v>
      </c>
      <c r="I33" s="19">
        <v>11</v>
      </c>
      <c r="J33" s="288" t="s">
        <v>1148</v>
      </c>
      <c r="K33" s="132" t="s">
        <v>20</v>
      </c>
      <c r="L33" s="132" t="s">
        <v>829</v>
      </c>
      <c r="M33" s="174" t="s">
        <v>14</v>
      </c>
      <c r="N33" s="253">
        <v>120</v>
      </c>
      <c r="O33" s="268"/>
      <c r="P33" s="266"/>
      <c r="Q33" s="252" t="s">
        <v>19</v>
      </c>
      <c r="R33" s="332" t="s">
        <v>18</v>
      </c>
      <c r="S33" s="332" t="s">
        <v>18</v>
      </c>
      <c r="T33" s="41"/>
      <c r="U33" s="41"/>
      <c r="V33" s="41"/>
      <c r="W33" s="41"/>
      <c r="X33" s="41"/>
      <c r="Y33" s="41"/>
      <c r="Z33" s="41"/>
      <c r="AA33" s="41"/>
      <c r="AB33" s="41"/>
      <c r="AC33" s="41"/>
      <c r="AD33" s="41"/>
      <c r="AE33" s="41"/>
      <c r="AF33" s="15"/>
    </row>
    <row r="34" spans="1:32" ht="39.75" customHeight="1" x14ac:dyDescent="0.3">
      <c r="A34" s="355"/>
      <c r="B34" s="303"/>
      <c r="C34" s="304"/>
      <c r="D34" s="288"/>
      <c r="E34" s="307"/>
      <c r="F34" s="288"/>
      <c r="G34" s="132" t="s">
        <v>17</v>
      </c>
      <c r="H34" s="19">
        <v>20</v>
      </c>
      <c r="I34" s="19">
        <v>3</v>
      </c>
      <c r="J34" s="288" t="s">
        <v>16</v>
      </c>
      <c r="K34" s="143" t="s">
        <v>15</v>
      </c>
      <c r="L34" s="143" t="s">
        <v>830</v>
      </c>
      <c r="M34" s="174" t="s">
        <v>14</v>
      </c>
      <c r="N34" s="253"/>
      <c r="O34" s="268"/>
      <c r="P34" s="266"/>
      <c r="Q34" s="252"/>
      <c r="R34" s="332"/>
      <c r="S34" s="332"/>
      <c r="T34" s="41"/>
      <c r="U34" s="41"/>
      <c r="V34" s="41"/>
      <c r="W34" s="41"/>
      <c r="X34" s="41"/>
      <c r="Y34" s="41"/>
      <c r="Z34" s="41"/>
      <c r="AA34" s="41"/>
      <c r="AB34" s="41"/>
      <c r="AC34" s="41"/>
      <c r="AD34" s="41" t="s">
        <v>2</v>
      </c>
      <c r="AE34" s="41"/>
      <c r="AF34" s="15"/>
    </row>
    <row r="35" spans="1:32" ht="76.5" customHeight="1" x14ac:dyDescent="0.3">
      <c r="A35" s="355"/>
      <c r="B35" s="303"/>
      <c r="C35" s="304"/>
      <c r="D35" s="288"/>
      <c r="E35" s="132" t="s">
        <v>831</v>
      </c>
      <c r="F35" s="132" t="s">
        <v>13</v>
      </c>
      <c r="G35" s="132" t="s">
        <v>12</v>
      </c>
      <c r="H35" s="19">
        <v>4</v>
      </c>
      <c r="I35" s="19">
        <v>1</v>
      </c>
      <c r="J35" s="132" t="s">
        <v>11</v>
      </c>
      <c r="K35" s="143" t="s">
        <v>833</v>
      </c>
      <c r="L35" s="143" t="s">
        <v>832</v>
      </c>
      <c r="M35" s="252" t="s">
        <v>10</v>
      </c>
      <c r="N35" s="253">
        <v>2</v>
      </c>
      <c r="O35" s="268"/>
      <c r="P35" s="252" t="s">
        <v>9</v>
      </c>
      <c r="Q35" s="252" t="s">
        <v>8</v>
      </c>
      <c r="R35" s="252" t="s">
        <v>7</v>
      </c>
      <c r="S35" s="332">
        <v>233620234</v>
      </c>
      <c r="T35" s="41"/>
      <c r="U35" s="41"/>
      <c r="V35" s="41"/>
      <c r="W35" s="41"/>
      <c r="X35" s="41"/>
      <c r="Y35" s="41"/>
      <c r="Z35" s="41"/>
      <c r="AA35" s="41"/>
      <c r="AB35" s="41"/>
      <c r="AC35" s="41"/>
      <c r="AD35" s="41" t="s">
        <v>2</v>
      </c>
      <c r="AE35" s="41"/>
      <c r="AF35" s="15"/>
    </row>
    <row r="36" spans="1:32" ht="84.75" customHeight="1" x14ac:dyDescent="0.3">
      <c r="A36" s="355"/>
      <c r="B36" s="303"/>
      <c r="C36" s="304"/>
      <c r="D36" s="288"/>
      <c r="E36" s="132" t="s">
        <v>6</v>
      </c>
      <c r="F36" s="132" t="s">
        <v>5</v>
      </c>
      <c r="G36" s="132" t="s">
        <v>4</v>
      </c>
      <c r="H36" s="19">
        <v>2000</v>
      </c>
      <c r="I36" s="19">
        <v>100</v>
      </c>
      <c r="J36" s="132" t="s">
        <v>3</v>
      </c>
      <c r="K36" s="143" t="s">
        <v>834</v>
      </c>
      <c r="L36" s="143" t="s">
        <v>835</v>
      </c>
      <c r="M36" s="252"/>
      <c r="N36" s="253"/>
      <c r="O36" s="268"/>
      <c r="P36" s="252"/>
      <c r="Q36" s="252"/>
      <c r="R36" s="252"/>
      <c r="S36" s="332"/>
      <c r="T36" s="41"/>
      <c r="U36" s="41"/>
      <c r="V36" s="41"/>
      <c r="W36" s="41"/>
      <c r="X36" s="41"/>
      <c r="Y36" s="41"/>
      <c r="Z36" s="41"/>
      <c r="AA36" s="41"/>
      <c r="AB36" s="41"/>
      <c r="AC36" s="41"/>
      <c r="AD36" s="41" t="s">
        <v>2</v>
      </c>
      <c r="AE36" s="41"/>
      <c r="AF36" s="15"/>
    </row>
    <row r="37" spans="1:32" ht="351.75" customHeight="1" x14ac:dyDescent="0.3">
      <c r="A37" s="355"/>
      <c r="B37" s="303"/>
      <c r="C37" s="303" t="s">
        <v>38</v>
      </c>
      <c r="D37" s="288" t="s">
        <v>37</v>
      </c>
      <c r="E37" s="306" t="s">
        <v>36</v>
      </c>
      <c r="F37" s="132" t="s">
        <v>35</v>
      </c>
      <c r="G37" s="132" t="s">
        <v>34</v>
      </c>
      <c r="H37" s="19">
        <v>49701</v>
      </c>
      <c r="I37" s="19">
        <v>1000</v>
      </c>
      <c r="J37" s="140" t="s">
        <v>11</v>
      </c>
      <c r="K37" s="132" t="s">
        <v>1149</v>
      </c>
      <c r="L37" s="143" t="s">
        <v>1150</v>
      </c>
      <c r="M37" s="174" t="s">
        <v>10</v>
      </c>
      <c r="N37" s="177">
        <v>1</v>
      </c>
      <c r="O37" s="42" t="s">
        <v>944</v>
      </c>
      <c r="P37" s="43" t="s">
        <v>33</v>
      </c>
      <c r="Q37" s="11" t="s">
        <v>19</v>
      </c>
      <c r="R37" s="332">
        <v>135425701</v>
      </c>
      <c r="S37" s="332">
        <v>135425701</v>
      </c>
      <c r="T37" s="41"/>
      <c r="U37" s="41"/>
      <c r="V37" s="41"/>
      <c r="W37" s="41"/>
      <c r="X37" s="41"/>
      <c r="Y37" s="41"/>
      <c r="Z37" s="41"/>
      <c r="AA37" s="41"/>
      <c r="AB37" s="41"/>
      <c r="AC37" s="41"/>
      <c r="AD37" s="44" t="s">
        <v>2</v>
      </c>
      <c r="AE37" s="41"/>
      <c r="AF37" s="15"/>
    </row>
    <row r="38" spans="1:32" ht="119.25" customHeight="1" x14ac:dyDescent="0.3">
      <c r="A38" s="355"/>
      <c r="B38" s="303"/>
      <c r="C38" s="303"/>
      <c r="D38" s="288"/>
      <c r="E38" s="307"/>
      <c r="F38" s="144" t="s">
        <v>32</v>
      </c>
      <c r="G38" s="144" t="s">
        <v>32</v>
      </c>
      <c r="H38" s="19"/>
      <c r="I38" s="19"/>
      <c r="J38" s="140" t="s">
        <v>3</v>
      </c>
      <c r="K38" s="144" t="s">
        <v>836</v>
      </c>
      <c r="L38" s="132" t="s">
        <v>1151</v>
      </c>
      <c r="M38" s="176"/>
      <c r="N38" s="177"/>
      <c r="O38" s="42" t="s">
        <v>857</v>
      </c>
      <c r="P38" s="10"/>
      <c r="Q38" s="10"/>
      <c r="R38" s="332"/>
      <c r="S38" s="332"/>
      <c r="T38" s="41"/>
      <c r="U38" s="41"/>
      <c r="V38" s="41"/>
      <c r="W38" s="41"/>
      <c r="X38" s="41"/>
      <c r="Y38" s="41"/>
      <c r="Z38" s="41"/>
      <c r="AA38" s="41"/>
      <c r="AB38" s="41"/>
      <c r="AC38" s="41"/>
      <c r="AD38" s="115" t="s">
        <v>2</v>
      </c>
      <c r="AE38" s="41"/>
      <c r="AF38" s="15"/>
    </row>
    <row r="39" spans="1:32" ht="114" customHeight="1" x14ac:dyDescent="0.3">
      <c r="A39" s="355"/>
      <c r="B39" s="303"/>
      <c r="C39" s="303" t="s">
        <v>62</v>
      </c>
      <c r="D39" s="308" t="s">
        <v>61</v>
      </c>
      <c r="E39" s="145" t="s">
        <v>1113</v>
      </c>
      <c r="F39" s="132" t="s">
        <v>60</v>
      </c>
      <c r="G39" s="132" t="s">
        <v>59</v>
      </c>
      <c r="H39" s="19">
        <v>20000</v>
      </c>
      <c r="I39" s="19">
        <v>100</v>
      </c>
      <c r="J39" s="140" t="s">
        <v>11</v>
      </c>
      <c r="K39" s="132" t="s">
        <v>837</v>
      </c>
      <c r="L39" s="132" t="s">
        <v>838</v>
      </c>
      <c r="M39" s="252" t="s">
        <v>10</v>
      </c>
      <c r="N39" s="253">
        <v>3</v>
      </c>
      <c r="O39" s="252" t="s">
        <v>944</v>
      </c>
      <c r="P39" s="252" t="s">
        <v>58</v>
      </c>
      <c r="Q39" s="252" t="s">
        <v>19</v>
      </c>
      <c r="R39" s="351" t="s">
        <v>57</v>
      </c>
      <c r="S39" s="332">
        <v>715570741</v>
      </c>
      <c r="T39" s="253" t="s">
        <v>2</v>
      </c>
      <c r="U39" s="253" t="s">
        <v>2</v>
      </c>
      <c r="V39" s="253" t="s">
        <v>2</v>
      </c>
      <c r="W39" s="253" t="s">
        <v>2</v>
      </c>
      <c r="X39" s="253" t="s">
        <v>2</v>
      </c>
      <c r="Y39" s="253" t="s">
        <v>2</v>
      </c>
      <c r="Z39" s="253" t="s">
        <v>2</v>
      </c>
      <c r="AA39" s="253" t="s">
        <v>2</v>
      </c>
      <c r="AB39" s="253" t="s">
        <v>2</v>
      </c>
      <c r="AC39" s="253" t="s">
        <v>2</v>
      </c>
      <c r="AD39" s="253" t="s">
        <v>2</v>
      </c>
      <c r="AE39" s="253" t="s">
        <v>2</v>
      </c>
      <c r="AF39" s="15"/>
    </row>
    <row r="40" spans="1:32" ht="112.5" customHeight="1" x14ac:dyDescent="0.3">
      <c r="A40" s="355"/>
      <c r="B40" s="303"/>
      <c r="C40" s="303"/>
      <c r="D40" s="308"/>
      <c r="E40" s="308" t="s">
        <v>56</v>
      </c>
      <c r="F40" s="132" t="s">
        <v>55</v>
      </c>
      <c r="G40" s="132" t="s">
        <v>54</v>
      </c>
      <c r="H40" s="19">
        <v>12000</v>
      </c>
      <c r="I40" s="19">
        <v>3000</v>
      </c>
      <c r="J40" s="288" t="s">
        <v>3</v>
      </c>
      <c r="K40" s="132" t="s">
        <v>839</v>
      </c>
      <c r="L40" s="132" t="s">
        <v>840</v>
      </c>
      <c r="M40" s="252"/>
      <c r="N40" s="253"/>
      <c r="O40" s="252"/>
      <c r="P40" s="252"/>
      <c r="Q40" s="252"/>
      <c r="R40" s="351"/>
      <c r="S40" s="332"/>
      <c r="T40" s="253"/>
      <c r="U40" s="253"/>
      <c r="V40" s="253"/>
      <c r="W40" s="253"/>
      <c r="X40" s="253"/>
      <c r="Y40" s="253"/>
      <c r="Z40" s="253"/>
      <c r="AA40" s="253"/>
      <c r="AB40" s="253"/>
      <c r="AC40" s="253"/>
      <c r="AD40" s="253"/>
      <c r="AE40" s="253"/>
      <c r="AF40" s="15"/>
    </row>
    <row r="41" spans="1:32" ht="65.25" customHeight="1" x14ac:dyDescent="0.3">
      <c r="A41" s="355"/>
      <c r="B41" s="303"/>
      <c r="C41" s="303"/>
      <c r="D41" s="308"/>
      <c r="E41" s="308"/>
      <c r="F41" s="132" t="s">
        <v>53</v>
      </c>
      <c r="G41" s="132" t="s">
        <v>48</v>
      </c>
      <c r="H41" s="19">
        <v>400</v>
      </c>
      <c r="I41" s="19">
        <v>130</v>
      </c>
      <c r="J41" s="288"/>
      <c r="K41" s="132" t="s">
        <v>841</v>
      </c>
      <c r="L41" s="132" t="s">
        <v>842</v>
      </c>
      <c r="M41" s="252"/>
      <c r="N41" s="253"/>
      <c r="O41" s="252"/>
      <c r="P41" s="252"/>
      <c r="Q41" s="252"/>
      <c r="R41" s="351"/>
      <c r="S41" s="332"/>
      <c r="T41" s="253"/>
      <c r="U41" s="253"/>
      <c r="V41" s="253"/>
      <c r="W41" s="253"/>
      <c r="X41" s="253"/>
      <c r="Y41" s="253"/>
      <c r="Z41" s="253"/>
      <c r="AA41" s="253"/>
      <c r="AB41" s="253"/>
      <c r="AC41" s="253"/>
      <c r="AD41" s="253"/>
      <c r="AE41" s="253"/>
      <c r="AF41" s="15"/>
    </row>
    <row r="42" spans="1:32" ht="82.5" x14ac:dyDescent="0.3">
      <c r="A42" s="355"/>
      <c r="B42" s="303"/>
      <c r="C42" s="303"/>
      <c r="D42" s="308"/>
      <c r="E42" s="308"/>
      <c r="F42" s="132" t="s">
        <v>52</v>
      </c>
      <c r="G42" s="132" t="s">
        <v>51</v>
      </c>
      <c r="H42" s="19">
        <v>10</v>
      </c>
      <c r="I42" s="19">
        <v>1</v>
      </c>
      <c r="J42" s="288"/>
      <c r="K42" s="132" t="s">
        <v>843</v>
      </c>
      <c r="L42" s="132" t="s">
        <v>50</v>
      </c>
      <c r="M42" s="252"/>
      <c r="N42" s="253"/>
      <c r="O42" s="252"/>
      <c r="P42" s="252"/>
      <c r="Q42" s="252"/>
      <c r="R42" s="351"/>
      <c r="S42" s="332"/>
      <c r="T42" s="253"/>
      <c r="U42" s="253"/>
      <c r="V42" s="253"/>
      <c r="W42" s="253"/>
      <c r="X42" s="253"/>
      <c r="Y42" s="253"/>
      <c r="Z42" s="253"/>
      <c r="AA42" s="253"/>
      <c r="AB42" s="253"/>
      <c r="AC42" s="253"/>
      <c r="AD42" s="253"/>
      <c r="AE42" s="253"/>
      <c r="AF42" s="15"/>
    </row>
    <row r="43" spans="1:32" ht="69" customHeight="1" x14ac:dyDescent="0.3">
      <c r="A43" s="355"/>
      <c r="B43" s="303"/>
      <c r="C43" s="303"/>
      <c r="D43" s="308"/>
      <c r="E43" s="308"/>
      <c r="F43" s="132" t="s">
        <v>49</v>
      </c>
      <c r="G43" s="132" t="s">
        <v>48</v>
      </c>
      <c r="H43" s="19">
        <v>400</v>
      </c>
      <c r="I43" s="19">
        <v>150</v>
      </c>
      <c r="J43" s="288"/>
      <c r="K43" s="132" t="s">
        <v>845</v>
      </c>
      <c r="L43" s="132" t="s">
        <v>844</v>
      </c>
      <c r="M43" s="252"/>
      <c r="N43" s="253"/>
      <c r="O43" s="252"/>
      <c r="P43" s="252"/>
      <c r="Q43" s="252"/>
      <c r="R43" s="351"/>
      <c r="S43" s="332"/>
      <c r="T43" s="253"/>
      <c r="U43" s="253"/>
      <c r="V43" s="253"/>
      <c r="W43" s="253"/>
      <c r="X43" s="253"/>
      <c r="Y43" s="253"/>
      <c r="Z43" s="253"/>
      <c r="AA43" s="253"/>
      <c r="AB43" s="253"/>
      <c r="AC43" s="253"/>
      <c r="AD43" s="253"/>
      <c r="AE43" s="253"/>
      <c r="AF43" s="15"/>
    </row>
    <row r="44" spans="1:32" ht="78" customHeight="1" x14ac:dyDescent="0.3">
      <c r="A44" s="355"/>
      <c r="B44" s="303"/>
      <c r="C44" s="303" t="s">
        <v>47</v>
      </c>
      <c r="D44" s="288" t="s">
        <v>46</v>
      </c>
      <c r="E44" s="132" t="s">
        <v>846</v>
      </c>
      <c r="F44" s="288" t="s">
        <v>45</v>
      </c>
      <c r="G44" s="288" t="s">
        <v>44</v>
      </c>
      <c r="H44" s="251">
        <v>120</v>
      </c>
      <c r="I44" s="251">
        <v>20</v>
      </c>
      <c r="J44" s="248" t="s">
        <v>11</v>
      </c>
      <c r="K44" s="349" t="s">
        <v>1152</v>
      </c>
      <c r="L44" s="350" t="s">
        <v>43</v>
      </c>
      <c r="M44" s="252" t="s">
        <v>10</v>
      </c>
      <c r="N44" s="253">
        <v>1</v>
      </c>
      <c r="O44" s="252" t="s">
        <v>944</v>
      </c>
      <c r="P44" s="252" t="s">
        <v>42</v>
      </c>
      <c r="Q44" s="252" t="s">
        <v>19</v>
      </c>
      <c r="R44" s="252" t="s">
        <v>41</v>
      </c>
      <c r="S44" s="332">
        <v>48551199</v>
      </c>
      <c r="T44" s="45"/>
      <c r="U44" s="46"/>
      <c r="V44" s="46"/>
      <c r="W44" s="46"/>
      <c r="X44" s="41"/>
      <c r="Y44" s="41"/>
      <c r="Z44" s="41"/>
      <c r="AA44" s="41"/>
      <c r="AB44" s="41"/>
      <c r="AC44" s="253" t="s">
        <v>2</v>
      </c>
      <c r="AD44" s="41"/>
      <c r="AE44" s="41"/>
      <c r="AF44" s="15"/>
    </row>
    <row r="45" spans="1:32" ht="78.75" customHeight="1" x14ac:dyDescent="0.3">
      <c r="A45" s="355"/>
      <c r="B45" s="303"/>
      <c r="C45" s="303"/>
      <c r="D45" s="288"/>
      <c r="E45" s="132" t="s">
        <v>847</v>
      </c>
      <c r="F45" s="288"/>
      <c r="G45" s="288"/>
      <c r="H45" s="251"/>
      <c r="I45" s="251"/>
      <c r="J45" s="248"/>
      <c r="K45" s="349"/>
      <c r="L45" s="350"/>
      <c r="M45" s="252"/>
      <c r="N45" s="253"/>
      <c r="O45" s="252"/>
      <c r="P45" s="252"/>
      <c r="Q45" s="252"/>
      <c r="R45" s="252"/>
      <c r="S45" s="332"/>
      <c r="T45" s="45"/>
      <c r="U45" s="46"/>
      <c r="V45" s="46"/>
      <c r="W45" s="46"/>
      <c r="X45" s="41"/>
      <c r="Y45" s="41"/>
      <c r="Z45" s="41"/>
      <c r="AA45" s="41"/>
      <c r="AB45" s="41"/>
      <c r="AC45" s="253"/>
      <c r="AD45" s="41"/>
      <c r="AE45" s="41"/>
      <c r="AF45" s="15"/>
    </row>
    <row r="46" spans="1:32" ht="198" customHeight="1" x14ac:dyDescent="0.3">
      <c r="A46" s="355"/>
      <c r="B46" s="303"/>
      <c r="C46" s="303"/>
      <c r="D46" s="288"/>
      <c r="E46" s="132" t="s">
        <v>849</v>
      </c>
      <c r="F46" s="132" t="s">
        <v>40</v>
      </c>
      <c r="G46" s="132"/>
      <c r="H46" s="19">
        <v>25</v>
      </c>
      <c r="I46" s="19">
        <v>25</v>
      </c>
      <c r="J46" s="288" t="s">
        <v>3</v>
      </c>
      <c r="K46" s="143" t="s">
        <v>848</v>
      </c>
      <c r="L46" s="143" t="s">
        <v>850</v>
      </c>
      <c r="M46" s="252"/>
      <c r="N46" s="253"/>
      <c r="O46" s="252"/>
      <c r="P46" s="252"/>
      <c r="Q46" s="252"/>
      <c r="R46" s="252"/>
      <c r="S46" s="332"/>
      <c r="T46" s="45"/>
      <c r="U46" s="46"/>
      <c r="V46" s="46"/>
      <c r="W46" s="46"/>
      <c r="X46" s="41"/>
      <c r="Y46" s="41"/>
      <c r="Z46" s="41"/>
      <c r="AA46" s="41"/>
      <c r="AB46" s="41"/>
      <c r="AC46" s="253"/>
      <c r="AD46" s="41"/>
      <c r="AE46" s="41"/>
      <c r="AF46" s="15"/>
    </row>
    <row r="47" spans="1:32" ht="60.75" customHeight="1" x14ac:dyDescent="0.3">
      <c r="A47" s="355"/>
      <c r="B47" s="303"/>
      <c r="C47" s="303"/>
      <c r="D47" s="288"/>
      <c r="E47" s="132" t="s">
        <v>39</v>
      </c>
      <c r="F47" s="132"/>
      <c r="G47" s="132"/>
      <c r="H47" s="19">
        <v>120</v>
      </c>
      <c r="I47" s="19">
        <v>10</v>
      </c>
      <c r="J47" s="288"/>
      <c r="K47" s="143" t="s">
        <v>851</v>
      </c>
      <c r="L47" s="143" t="s">
        <v>852</v>
      </c>
      <c r="M47" s="252"/>
      <c r="N47" s="253"/>
      <c r="O47" s="252"/>
      <c r="P47" s="252"/>
      <c r="Q47" s="252"/>
      <c r="R47" s="252"/>
      <c r="S47" s="332"/>
      <c r="T47" s="41"/>
      <c r="U47" s="41"/>
      <c r="V47" s="41"/>
      <c r="W47" s="41"/>
      <c r="X47" s="41"/>
      <c r="Y47" s="41"/>
      <c r="Z47" s="41"/>
      <c r="AA47" s="41"/>
      <c r="AB47" s="41"/>
      <c r="AC47" s="253"/>
      <c r="AD47" s="41"/>
      <c r="AE47" s="41"/>
      <c r="AF47" s="15"/>
    </row>
    <row r="48" spans="1:32" ht="92.25" customHeight="1" x14ac:dyDescent="0.3">
      <c r="A48" s="355"/>
      <c r="B48" s="303"/>
      <c r="C48" s="105"/>
      <c r="D48" s="130"/>
      <c r="E48" s="130"/>
      <c r="F48" s="132" t="s">
        <v>853</v>
      </c>
      <c r="G48" s="132" t="s">
        <v>1</v>
      </c>
      <c r="H48" s="19">
        <v>16</v>
      </c>
      <c r="I48" s="19">
        <v>4</v>
      </c>
      <c r="J48" s="132" t="s">
        <v>0</v>
      </c>
      <c r="K48" s="143" t="s">
        <v>854</v>
      </c>
      <c r="L48" s="143" t="s">
        <v>855</v>
      </c>
      <c r="M48" s="47" t="s">
        <v>856</v>
      </c>
      <c r="N48" s="177"/>
      <c r="O48" s="9" t="s">
        <v>857</v>
      </c>
      <c r="P48" s="10"/>
      <c r="Q48" s="10"/>
      <c r="R48" s="41"/>
      <c r="S48" s="41"/>
      <c r="T48" s="41"/>
      <c r="U48" s="41"/>
      <c r="V48" s="41"/>
      <c r="W48" s="41"/>
      <c r="X48" s="41"/>
      <c r="Y48" s="41"/>
      <c r="Z48" s="41"/>
      <c r="AA48" s="41"/>
      <c r="AB48" s="41"/>
      <c r="AC48" s="41"/>
      <c r="AD48" s="41"/>
      <c r="AE48" s="41"/>
      <c r="AF48" s="15"/>
    </row>
    <row r="49" spans="1:32" ht="123.75" customHeight="1" x14ac:dyDescent="0.25">
      <c r="A49" s="355"/>
      <c r="B49" s="247" t="s">
        <v>212</v>
      </c>
      <c r="C49" s="247"/>
      <c r="D49" s="134" t="s">
        <v>122</v>
      </c>
      <c r="E49" s="31" t="s">
        <v>123</v>
      </c>
      <c r="F49" s="138" t="s">
        <v>124</v>
      </c>
      <c r="G49" s="146" t="s">
        <v>125</v>
      </c>
      <c r="H49" s="119">
        <v>0</v>
      </c>
      <c r="I49" s="160">
        <v>450</v>
      </c>
      <c r="J49" s="134" t="s">
        <v>126</v>
      </c>
      <c r="K49" s="31" t="s">
        <v>863</v>
      </c>
      <c r="L49" s="146" t="s">
        <v>864</v>
      </c>
      <c r="M49" s="48">
        <v>43830</v>
      </c>
      <c r="N49" s="181"/>
      <c r="O49" s="49" t="s">
        <v>213</v>
      </c>
      <c r="P49" s="72"/>
      <c r="Q49" s="75" t="s">
        <v>127</v>
      </c>
      <c r="R49" s="51">
        <v>150000000</v>
      </c>
      <c r="S49" s="52">
        <f>R49</f>
        <v>150000000</v>
      </c>
      <c r="T49" s="50">
        <v>14085</v>
      </c>
      <c r="U49" s="12"/>
      <c r="V49" s="12"/>
      <c r="W49" s="12"/>
      <c r="X49" s="12"/>
      <c r="Y49" s="12"/>
      <c r="Z49" s="12"/>
      <c r="AA49" s="12"/>
      <c r="AB49" s="12"/>
      <c r="AC49" s="12"/>
      <c r="AD49" s="12"/>
      <c r="AE49" s="12"/>
      <c r="AF49" s="12"/>
    </row>
    <row r="50" spans="1:32" ht="131.25" customHeight="1" x14ac:dyDescent="0.25">
      <c r="A50" s="355"/>
      <c r="B50" s="247"/>
      <c r="C50" s="247"/>
      <c r="D50" s="134" t="s">
        <v>122</v>
      </c>
      <c r="E50" s="31" t="s">
        <v>128</v>
      </c>
      <c r="F50" s="398" t="s">
        <v>129</v>
      </c>
      <c r="G50" s="31" t="s">
        <v>130</v>
      </c>
      <c r="H50" s="119">
        <v>149000</v>
      </c>
      <c r="I50" s="160">
        <v>152609</v>
      </c>
      <c r="J50" s="31" t="s">
        <v>1153</v>
      </c>
      <c r="K50" s="31" t="s">
        <v>131</v>
      </c>
      <c r="L50" s="31" t="s">
        <v>858</v>
      </c>
      <c r="M50" s="48">
        <v>43830</v>
      </c>
      <c r="N50" s="181">
        <v>442</v>
      </c>
      <c r="O50" s="49" t="s">
        <v>213</v>
      </c>
      <c r="P50" s="72"/>
      <c r="Q50" s="72" t="s">
        <v>132</v>
      </c>
      <c r="R50" s="52">
        <v>16282098960</v>
      </c>
      <c r="S50" s="52">
        <f t="shared" ref="S50:S74" si="0">R50</f>
        <v>16282098960</v>
      </c>
      <c r="T50" s="50">
        <v>555</v>
      </c>
      <c r="U50" s="12"/>
      <c r="V50" s="12"/>
      <c r="W50" s="12">
        <f>5661-555</f>
        <v>5106</v>
      </c>
      <c r="X50" s="12">
        <v>344</v>
      </c>
      <c r="Y50" s="12"/>
      <c r="Z50" s="12"/>
      <c r="AA50" s="12"/>
      <c r="AB50" s="12"/>
      <c r="AC50" s="12"/>
      <c r="AD50" s="12"/>
      <c r="AE50" s="12"/>
      <c r="AF50" s="12">
        <v>442</v>
      </c>
    </row>
    <row r="51" spans="1:32" ht="294" customHeight="1" x14ac:dyDescent="0.25">
      <c r="A51" s="355"/>
      <c r="B51" s="247"/>
      <c r="C51" s="247"/>
      <c r="D51" s="134" t="s">
        <v>122</v>
      </c>
      <c r="E51" s="31" t="s">
        <v>133</v>
      </c>
      <c r="F51" s="399"/>
      <c r="G51" s="31" t="s">
        <v>130</v>
      </c>
      <c r="H51" s="119">
        <v>149000</v>
      </c>
      <c r="I51" s="160">
        <v>152609</v>
      </c>
      <c r="J51" s="169" t="s">
        <v>1153</v>
      </c>
      <c r="K51" s="31" t="s">
        <v>134</v>
      </c>
      <c r="L51" s="31" t="s">
        <v>865</v>
      </c>
      <c r="M51" s="48">
        <v>43830</v>
      </c>
      <c r="N51" s="181">
        <v>87</v>
      </c>
      <c r="O51" s="49" t="s">
        <v>213</v>
      </c>
      <c r="P51" s="72"/>
      <c r="Q51" s="72" t="s">
        <v>127</v>
      </c>
      <c r="R51" s="52">
        <v>3826074950</v>
      </c>
      <c r="S51" s="52">
        <f t="shared" si="0"/>
        <v>3826074950</v>
      </c>
      <c r="T51" s="50">
        <v>14085</v>
      </c>
      <c r="U51" s="12"/>
      <c r="V51" s="12">
        <v>76298</v>
      </c>
      <c r="W51" s="12">
        <v>47587</v>
      </c>
      <c r="X51" s="12">
        <f>14361+134+144</f>
        <v>14639</v>
      </c>
      <c r="Y51" s="12"/>
      <c r="Z51" s="12"/>
      <c r="AA51" s="12"/>
      <c r="AB51" s="12"/>
      <c r="AC51" s="12"/>
      <c r="AD51" s="12"/>
      <c r="AE51" s="12"/>
      <c r="AF51" s="12">
        <v>87</v>
      </c>
    </row>
    <row r="52" spans="1:32" ht="144.75" customHeight="1" x14ac:dyDescent="0.25">
      <c r="A52" s="355"/>
      <c r="B52" s="247"/>
      <c r="C52" s="247"/>
      <c r="D52" s="401" t="s">
        <v>122</v>
      </c>
      <c r="E52" s="282" t="s">
        <v>135</v>
      </c>
      <c r="F52" s="399"/>
      <c r="G52" s="31" t="s">
        <v>130</v>
      </c>
      <c r="H52" s="119">
        <v>149000</v>
      </c>
      <c r="I52" s="160">
        <v>152609</v>
      </c>
      <c r="J52" s="31" t="s">
        <v>1153</v>
      </c>
      <c r="K52" s="31" t="s">
        <v>136</v>
      </c>
      <c r="L52" s="31" t="s">
        <v>866</v>
      </c>
      <c r="M52" s="48">
        <v>43830</v>
      </c>
      <c r="N52" s="181">
        <v>47</v>
      </c>
      <c r="O52" s="49" t="s">
        <v>213</v>
      </c>
      <c r="P52" s="72"/>
      <c r="Q52" s="72" t="s">
        <v>132</v>
      </c>
      <c r="R52" s="52">
        <v>2449019471</v>
      </c>
      <c r="S52" s="52">
        <f t="shared" si="0"/>
        <v>2449019471</v>
      </c>
      <c r="T52" s="50">
        <v>161</v>
      </c>
      <c r="U52" s="12"/>
      <c r="V52" s="12"/>
      <c r="W52" s="12">
        <v>859</v>
      </c>
      <c r="X52" s="12">
        <v>35</v>
      </c>
      <c r="Y52" s="12"/>
      <c r="Z52" s="12"/>
      <c r="AA52" s="12"/>
      <c r="AB52" s="12"/>
      <c r="AC52" s="12"/>
      <c r="AD52" s="12"/>
      <c r="AE52" s="12"/>
      <c r="AF52" s="12">
        <v>47</v>
      </c>
    </row>
    <row r="53" spans="1:32" ht="144.75" customHeight="1" x14ac:dyDescent="0.25">
      <c r="A53" s="355"/>
      <c r="B53" s="247"/>
      <c r="C53" s="247"/>
      <c r="D53" s="294"/>
      <c r="E53" s="284"/>
      <c r="F53" s="399"/>
      <c r="G53" s="31" t="s">
        <v>130</v>
      </c>
      <c r="H53" s="119">
        <v>149000</v>
      </c>
      <c r="I53" s="161">
        <v>152609</v>
      </c>
      <c r="J53" s="138" t="s">
        <v>211</v>
      </c>
      <c r="K53" s="138" t="s">
        <v>209</v>
      </c>
      <c r="L53" s="138" t="s">
        <v>210</v>
      </c>
      <c r="M53" s="48">
        <v>43830</v>
      </c>
      <c r="N53" s="183">
        <f>552+15</f>
        <v>567</v>
      </c>
      <c r="O53" s="49" t="s">
        <v>906</v>
      </c>
      <c r="P53" s="72"/>
      <c r="Q53" s="91" t="s">
        <v>132</v>
      </c>
      <c r="R53" s="52">
        <v>65442715422</v>
      </c>
      <c r="S53" s="52">
        <f>R53</f>
        <v>65442715422</v>
      </c>
      <c r="T53" s="50">
        <v>14085</v>
      </c>
      <c r="U53" s="12"/>
      <c r="V53" s="12">
        <v>76298</v>
      </c>
      <c r="W53" s="12">
        <v>47587</v>
      </c>
      <c r="X53" s="12">
        <f>14361+134+144</f>
        <v>14639</v>
      </c>
      <c r="Y53" s="53"/>
      <c r="Z53" s="53"/>
      <c r="AA53" s="53"/>
      <c r="AB53" s="53"/>
      <c r="AC53" s="53"/>
      <c r="AD53" s="53"/>
      <c r="AE53" s="53"/>
      <c r="AF53" s="53">
        <v>567</v>
      </c>
    </row>
    <row r="54" spans="1:32" ht="173.25" customHeight="1" x14ac:dyDescent="0.25">
      <c r="A54" s="355"/>
      <c r="B54" s="247"/>
      <c r="C54" s="247"/>
      <c r="D54" s="134" t="s">
        <v>122</v>
      </c>
      <c r="E54" s="31" t="s">
        <v>137</v>
      </c>
      <c r="F54" s="399"/>
      <c r="G54" s="31" t="s">
        <v>130</v>
      </c>
      <c r="H54" s="119">
        <v>149000</v>
      </c>
      <c r="I54" s="160">
        <v>152609</v>
      </c>
      <c r="J54" s="31" t="s">
        <v>1153</v>
      </c>
      <c r="K54" s="31" t="s">
        <v>868</v>
      </c>
      <c r="L54" s="31" t="s">
        <v>867</v>
      </c>
      <c r="M54" s="48">
        <v>43830</v>
      </c>
      <c r="N54" s="181"/>
      <c r="O54" s="49" t="s">
        <v>213</v>
      </c>
      <c r="P54" s="72"/>
      <c r="Q54" s="72" t="s">
        <v>127</v>
      </c>
      <c r="R54" s="52">
        <v>1056955650</v>
      </c>
      <c r="S54" s="52">
        <f t="shared" si="0"/>
        <v>1056955650</v>
      </c>
      <c r="T54" s="50">
        <v>13148</v>
      </c>
      <c r="U54" s="12"/>
      <c r="V54" s="12"/>
      <c r="W54" s="12">
        <v>110109</v>
      </c>
      <c r="X54" s="12">
        <v>23868</v>
      </c>
      <c r="Y54" s="12"/>
      <c r="Z54" s="12"/>
      <c r="AA54" s="12"/>
      <c r="AB54" s="12"/>
      <c r="AC54" s="12"/>
      <c r="AD54" s="12"/>
      <c r="AE54" s="12"/>
      <c r="AF54" s="12"/>
    </row>
    <row r="55" spans="1:32" ht="144" customHeight="1" x14ac:dyDescent="0.25">
      <c r="A55" s="355"/>
      <c r="B55" s="247"/>
      <c r="C55" s="247"/>
      <c r="D55" s="134" t="s">
        <v>122</v>
      </c>
      <c r="E55" s="31" t="s">
        <v>138</v>
      </c>
      <c r="F55" s="399"/>
      <c r="G55" s="31" t="s">
        <v>130</v>
      </c>
      <c r="H55" s="119">
        <v>149000</v>
      </c>
      <c r="I55" s="160">
        <v>152609</v>
      </c>
      <c r="J55" s="31" t="s">
        <v>1153</v>
      </c>
      <c r="K55" s="31" t="s">
        <v>139</v>
      </c>
      <c r="L55" s="31" t="s">
        <v>869</v>
      </c>
      <c r="M55" s="48">
        <v>43830</v>
      </c>
      <c r="N55" s="181"/>
      <c r="O55" s="49" t="s">
        <v>213</v>
      </c>
      <c r="P55" s="72"/>
      <c r="Q55" s="72" t="s">
        <v>127</v>
      </c>
      <c r="R55" s="52">
        <v>281522304</v>
      </c>
      <c r="S55" s="52">
        <f t="shared" si="0"/>
        <v>281522304</v>
      </c>
      <c r="T55" s="50">
        <v>83</v>
      </c>
      <c r="U55" s="12"/>
      <c r="V55" s="12">
        <v>392</v>
      </c>
      <c r="W55" s="12">
        <v>312</v>
      </c>
      <c r="X55" s="12">
        <v>116</v>
      </c>
      <c r="Y55" s="12"/>
      <c r="Z55" s="12"/>
      <c r="AA55" s="12"/>
      <c r="AB55" s="12"/>
      <c r="AC55" s="12"/>
      <c r="AD55" s="12"/>
      <c r="AE55" s="12"/>
      <c r="AF55" s="12"/>
    </row>
    <row r="56" spans="1:32" ht="149.25" customHeight="1" x14ac:dyDescent="0.25">
      <c r="A56" s="355"/>
      <c r="B56" s="247"/>
      <c r="C56" s="247"/>
      <c r="D56" s="134" t="s">
        <v>122</v>
      </c>
      <c r="E56" s="31" t="s">
        <v>140</v>
      </c>
      <c r="F56" s="399"/>
      <c r="G56" s="31" t="s">
        <v>130</v>
      </c>
      <c r="H56" s="119">
        <v>149000</v>
      </c>
      <c r="I56" s="160">
        <v>152609</v>
      </c>
      <c r="J56" s="31" t="s">
        <v>1153</v>
      </c>
      <c r="K56" s="31" t="s">
        <v>870</v>
      </c>
      <c r="L56" s="31" t="s">
        <v>871</v>
      </c>
      <c r="M56" s="48">
        <v>43830</v>
      </c>
      <c r="N56" s="181">
        <v>1017</v>
      </c>
      <c r="O56" s="49" t="s">
        <v>213</v>
      </c>
      <c r="P56" s="72"/>
      <c r="Q56" s="72" t="s">
        <v>141</v>
      </c>
      <c r="R56" s="52">
        <v>32696596509</v>
      </c>
      <c r="S56" s="52">
        <f t="shared" si="0"/>
        <v>32696596509</v>
      </c>
      <c r="T56" s="50">
        <v>14085</v>
      </c>
      <c r="U56" s="12"/>
      <c r="V56" s="12">
        <v>76298</v>
      </c>
      <c r="W56" s="12">
        <v>47587</v>
      </c>
      <c r="X56" s="12">
        <f>14361+134+144</f>
        <v>14639</v>
      </c>
      <c r="Y56" s="12"/>
      <c r="Z56" s="12"/>
      <c r="AA56" s="12"/>
      <c r="AB56" s="12"/>
      <c r="AC56" s="12"/>
      <c r="AD56" s="12"/>
      <c r="AE56" s="12"/>
      <c r="AF56" s="12">
        <v>1017</v>
      </c>
    </row>
    <row r="57" spans="1:32" ht="82.5" x14ac:dyDescent="0.25">
      <c r="A57" s="355"/>
      <c r="B57" s="247"/>
      <c r="C57" s="247"/>
      <c r="D57" s="134" t="s">
        <v>122</v>
      </c>
      <c r="E57" s="31" t="s">
        <v>142</v>
      </c>
      <c r="F57" s="399"/>
      <c r="G57" s="31" t="s">
        <v>130</v>
      </c>
      <c r="H57" s="119">
        <v>149000</v>
      </c>
      <c r="I57" s="160">
        <v>152609</v>
      </c>
      <c r="J57" s="31" t="s">
        <v>1153</v>
      </c>
      <c r="K57" s="31" t="s">
        <v>143</v>
      </c>
      <c r="L57" s="31" t="s">
        <v>872</v>
      </c>
      <c r="M57" s="48">
        <v>43830</v>
      </c>
      <c r="N57" s="181"/>
      <c r="O57" s="49" t="s">
        <v>213</v>
      </c>
      <c r="P57" s="72"/>
      <c r="Q57" s="72" t="s">
        <v>127</v>
      </c>
      <c r="R57" s="52">
        <v>58975210</v>
      </c>
      <c r="S57" s="52">
        <f t="shared" si="0"/>
        <v>58975210</v>
      </c>
      <c r="T57" s="50">
        <v>14085</v>
      </c>
      <c r="U57" s="12"/>
      <c r="V57" s="12">
        <v>76298</v>
      </c>
      <c r="W57" s="12">
        <v>47587</v>
      </c>
      <c r="X57" s="12">
        <f>14361+134+144</f>
        <v>14639</v>
      </c>
      <c r="Y57" s="12"/>
      <c r="Z57" s="12"/>
      <c r="AA57" s="12"/>
      <c r="AB57" s="12"/>
      <c r="AC57" s="12"/>
      <c r="AD57" s="12"/>
      <c r="AE57" s="12"/>
      <c r="AF57" s="12"/>
    </row>
    <row r="58" spans="1:32" ht="167.25" customHeight="1" x14ac:dyDescent="0.25">
      <c r="A58" s="355"/>
      <c r="B58" s="247"/>
      <c r="C58" s="247"/>
      <c r="D58" s="134" t="s">
        <v>122</v>
      </c>
      <c r="E58" s="34" t="s">
        <v>144</v>
      </c>
      <c r="F58" s="400"/>
      <c r="G58" s="31" t="s">
        <v>130</v>
      </c>
      <c r="H58" s="119">
        <v>149000</v>
      </c>
      <c r="I58" s="160">
        <v>152609</v>
      </c>
      <c r="J58" s="31" t="s">
        <v>1153</v>
      </c>
      <c r="K58" s="31" t="s">
        <v>874</v>
      </c>
      <c r="L58" s="31" t="s">
        <v>873</v>
      </c>
      <c r="M58" s="48">
        <v>43830</v>
      </c>
      <c r="N58" s="178"/>
      <c r="O58" s="49" t="s">
        <v>213</v>
      </c>
      <c r="P58" s="75"/>
      <c r="Q58" s="75" t="s">
        <v>132</v>
      </c>
      <c r="R58" s="54">
        <v>164585330</v>
      </c>
      <c r="S58" s="52">
        <f t="shared" si="0"/>
        <v>164585330</v>
      </c>
      <c r="T58" s="50"/>
      <c r="U58" s="12"/>
      <c r="V58" s="12"/>
      <c r="W58" s="12">
        <v>221</v>
      </c>
      <c r="X58" s="12"/>
      <c r="Y58" s="12"/>
      <c r="Z58" s="12"/>
      <c r="AA58" s="12"/>
      <c r="AB58" s="12"/>
      <c r="AC58" s="12"/>
      <c r="AD58" s="12"/>
      <c r="AE58" s="12"/>
      <c r="AF58" s="12"/>
    </row>
    <row r="59" spans="1:32" ht="295.5" customHeight="1" x14ac:dyDescent="0.25">
      <c r="A59" s="355"/>
      <c r="B59" s="247"/>
      <c r="C59" s="247"/>
      <c r="D59" s="134" t="s">
        <v>122</v>
      </c>
      <c r="E59" s="34" t="s">
        <v>877</v>
      </c>
      <c r="F59" s="138" t="s">
        <v>145</v>
      </c>
      <c r="G59" s="31" t="s">
        <v>146</v>
      </c>
      <c r="H59" s="35">
        <v>0</v>
      </c>
      <c r="I59" s="160">
        <v>14171</v>
      </c>
      <c r="J59" s="31" t="s">
        <v>147</v>
      </c>
      <c r="K59" s="31" t="s">
        <v>875</v>
      </c>
      <c r="L59" s="31" t="s">
        <v>876</v>
      </c>
      <c r="M59" s="48">
        <v>43830</v>
      </c>
      <c r="N59" s="178"/>
      <c r="O59" s="49" t="s">
        <v>213</v>
      </c>
      <c r="P59" s="75"/>
      <c r="Q59" s="75" t="s">
        <v>148</v>
      </c>
      <c r="R59" s="54">
        <v>8400000000</v>
      </c>
      <c r="S59" s="52">
        <f t="shared" si="0"/>
        <v>8400000000</v>
      </c>
      <c r="T59" s="50"/>
      <c r="U59" s="50"/>
      <c r="V59" s="50"/>
      <c r="W59" s="12"/>
      <c r="X59" s="12">
        <v>14000</v>
      </c>
      <c r="Y59" s="12"/>
      <c r="Z59" s="12"/>
      <c r="AA59" s="12"/>
      <c r="AB59" s="12"/>
      <c r="AC59" s="12"/>
      <c r="AD59" s="12"/>
      <c r="AE59" s="12"/>
      <c r="AF59" s="12"/>
    </row>
    <row r="60" spans="1:32" ht="134.25" customHeight="1" x14ac:dyDescent="0.25">
      <c r="A60" s="355"/>
      <c r="B60" s="247"/>
      <c r="C60" s="247"/>
      <c r="D60" s="134" t="s">
        <v>122</v>
      </c>
      <c r="E60" s="147" t="s">
        <v>149</v>
      </c>
      <c r="F60" s="138" t="s">
        <v>150</v>
      </c>
      <c r="G60" s="31" t="s">
        <v>151</v>
      </c>
      <c r="H60" s="35">
        <v>0</v>
      </c>
      <c r="I60" s="162">
        <v>2872</v>
      </c>
      <c r="J60" s="31" t="s">
        <v>152</v>
      </c>
      <c r="K60" s="31" t="s">
        <v>878</v>
      </c>
      <c r="L60" s="31" t="s">
        <v>879</v>
      </c>
      <c r="M60" s="48">
        <v>43830</v>
      </c>
      <c r="N60" s="178">
        <v>43</v>
      </c>
      <c r="O60" s="49" t="s">
        <v>213</v>
      </c>
      <c r="P60" s="75"/>
      <c r="Q60" s="75" t="s">
        <v>148</v>
      </c>
      <c r="R60" s="54">
        <v>3200000000</v>
      </c>
      <c r="S60" s="52">
        <f t="shared" si="0"/>
        <v>3200000000</v>
      </c>
      <c r="T60" s="50"/>
      <c r="U60" s="50"/>
      <c r="V60" s="50">
        <v>2872</v>
      </c>
      <c r="W60" s="12"/>
      <c r="X60" s="12"/>
      <c r="Y60" s="12"/>
      <c r="Z60" s="12"/>
      <c r="AA60" s="12"/>
      <c r="AB60" s="12"/>
      <c r="AC60" s="12"/>
      <c r="AD60" s="12"/>
      <c r="AE60" s="12"/>
      <c r="AF60" s="12">
        <v>43</v>
      </c>
    </row>
    <row r="61" spans="1:32" ht="191.25" customHeight="1" x14ac:dyDescent="0.25">
      <c r="A61" s="355"/>
      <c r="B61" s="247"/>
      <c r="C61" s="247"/>
      <c r="D61" s="134" t="s">
        <v>122</v>
      </c>
      <c r="E61" s="31" t="s">
        <v>153</v>
      </c>
      <c r="F61" s="138" t="s">
        <v>154</v>
      </c>
      <c r="G61" s="34" t="s">
        <v>155</v>
      </c>
      <c r="H61" s="35">
        <v>0</v>
      </c>
      <c r="I61" s="162">
        <v>1700</v>
      </c>
      <c r="J61" s="31" t="s">
        <v>156</v>
      </c>
      <c r="K61" s="31" t="s">
        <v>880</v>
      </c>
      <c r="L61" s="34" t="s">
        <v>881</v>
      </c>
      <c r="M61" s="48">
        <v>43830</v>
      </c>
      <c r="N61" s="178">
        <v>33</v>
      </c>
      <c r="O61" s="49" t="s">
        <v>213</v>
      </c>
      <c r="P61" s="75"/>
      <c r="Q61" s="75" t="s">
        <v>132</v>
      </c>
      <c r="R61" s="54">
        <v>1100000000</v>
      </c>
      <c r="S61" s="52">
        <f t="shared" si="0"/>
        <v>1100000000</v>
      </c>
      <c r="T61" s="50"/>
      <c r="U61" s="50"/>
      <c r="V61" s="50">
        <v>1700</v>
      </c>
      <c r="W61" s="12"/>
      <c r="X61" s="12"/>
      <c r="Y61" s="12"/>
      <c r="Z61" s="12"/>
      <c r="AA61" s="12"/>
      <c r="AB61" s="12"/>
      <c r="AC61" s="12"/>
      <c r="AD61" s="12"/>
      <c r="AE61" s="12">
        <v>1700</v>
      </c>
      <c r="AF61" s="12">
        <v>33</v>
      </c>
    </row>
    <row r="62" spans="1:32" ht="145.5" customHeight="1" x14ac:dyDescent="0.25">
      <c r="A62" s="355"/>
      <c r="B62" s="247"/>
      <c r="C62" s="247"/>
      <c r="D62" s="134" t="s">
        <v>122</v>
      </c>
      <c r="E62" s="34" t="s">
        <v>157</v>
      </c>
      <c r="F62" s="138" t="s">
        <v>158</v>
      </c>
      <c r="G62" s="34" t="s">
        <v>159</v>
      </c>
      <c r="H62" s="35">
        <v>0</v>
      </c>
      <c r="I62" s="162">
        <v>7000</v>
      </c>
      <c r="J62" s="148" t="s">
        <v>160</v>
      </c>
      <c r="K62" s="31" t="s">
        <v>882</v>
      </c>
      <c r="L62" s="34" t="s">
        <v>883</v>
      </c>
      <c r="M62" s="48">
        <v>43830</v>
      </c>
      <c r="N62" s="178">
        <v>287</v>
      </c>
      <c r="O62" s="49" t="s">
        <v>213</v>
      </c>
      <c r="P62" s="75"/>
      <c r="Q62" s="75" t="s">
        <v>132</v>
      </c>
      <c r="R62" s="54">
        <v>4000000000</v>
      </c>
      <c r="S62" s="52">
        <f t="shared" si="0"/>
        <v>4000000000</v>
      </c>
      <c r="T62" s="50"/>
      <c r="U62" s="50"/>
      <c r="V62" s="50"/>
      <c r="W62" s="12"/>
      <c r="X62" s="12"/>
      <c r="Y62" s="12"/>
      <c r="Z62" s="12"/>
      <c r="AA62" s="12"/>
      <c r="AB62" s="12"/>
      <c r="AC62" s="12"/>
      <c r="AD62" s="12">
        <v>7000</v>
      </c>
      <c r="AE62" s="12"/>
      <c r="AF62" s="12">
        <v>287</v>
      </c>
    </row>
    <row r="63" spans="1:32" ht="156" customHeight="1" x14ac:dyDescent="0.25">
      <c r="A63" s="355"/>
      <c r="B63" s="247"/>
      <c r="C63" s="247"/>
      <c r="D63" s="134" t="s">
        <v>122</v>
      </c>
      <c r="E63" s="34" t="s">
        <v>161</v>
      </c>
      <c r="F63" s="138" t="s">
        <v>162</v>
      </c>
      <c r="G63" s="34" t="s">
        <v>163</v>
      </c>
      <c r="H63" s="35">
        <v>0</v>
      </c>
      <c r="I63" s="162">
        <v>2050</v>
      </c>
      <c r="J63" s="148" t="s">
        <v>164</v>
      </c>
      <c r="K63" s="31" t="s">
        <v>884</v>
      </c>
      <c r="L63" s="34" t="s">
        <v>1114</v>
      </c>
      <c r="M63" s="48">
        <v>43830</v>
      </c>
      <c r="N63" s="178">
        <f>24*3</f>
        <v>72</v>
      </c>
      <c r="O63" s="49" t="s">
        <v>213</v>
      </c>
      <c r="P63" s="75"/>
      <c r="Q63" s="75" t="s">
        <v>148</v>
      </c>
      <c r="R63" s="54">
        <v>3500000000</v>
      </c>
      <c r="S63" s="52">
        <f t="shared" si="0"/>
        <v>3500000000</v>
      </c>
      <c r="T63" s="50"/>
      <c r="U63" s="50"/>
      <c r="V63" s="50"/>
      <c r="W63" s="12"/>
      <c r="X63" s="12"/>
      <c r="Y63" s="12"/>
      <c r="Z63" s="12"/>
      <c r="AA63" s="12"/>
      <c r="AB63" s="12"/>
      <c r="AC63" s="12"/>
      <c r="AD63" s="12">
        <v>2050</v>
      </c>
      <c r="AE63" s="12"/>
      <c r="AF63" s="12">
        <v>72</v>
      </c>
    </row>
    <row r="64" spans="1:32" ht="178.5" customHeight="1" x14ac:dyDescent="0.25">
      <c r="A64" s="355"/>
      <c r="B64" s="247"/>
      <c r="C64" s="247"/>
      <c r="D64" s="134" t="s">
        <v>122</v>
      </c>
      <c r="E64" s="34" t="s">
        <v>165</v>
      </c>
      <c r="F64" s="138" t="s">
        <v>166</v>
      </c>
      <c r="G64" s="34" t="s">
        <v>167</v>
      </c>
      <c r="H64" s="35">
        <v>0</v>
      </c>
      <c r="I64" s="162">
        <v>1</v>
      </c>
      <c r="J64" s="148" t="s">
        <v>164</v>
      </c>
      <c r="K64" s="31" t="s">
        <v>885</v>
      </c>
      <c r="L64" s="34" t="s">
        <v>886</v>
      </c>
      <c r="M64" s="48">
        <v>43830</v>
      </c>
      <c r="N64" s="178"/>
      <c r="O64" s="49" t="s">
        <v>213</v>
      </c>
      <c r="P64" s="75"/>
      <c r="Q64" s="75" t="s">
        <v>148</v>
      </c>
      <c r="R64" s="54">
        <v>200000000</v>
      </c>
      <c r="S64" s="52">
        <f t="shared" si="0"/>
        <v>200000000</v>
      </c>
      <c r="T64" s="50"/>
      <c r="U64" s="50"/>
      <c r="V64" s="50"/>
      <c r="W64" s="12"/>
      <c r="X64" s="12">
        <v>1000</v>
      </c>
      <c r="Y64" s="12"/>
      <c r="Z64" s="12"/>
      <c r="AA64" s="12"/>
      <c r="AB64" s="12"/>
      <c r="AC64" s="12"/>
      <c r="AD64" s="12"/>
      <c r="AE64" s="12"/>
      <c r="AF64" s="12"/>
    </row>
    <row r="65" spans="1:32" ht="291" customHeight="1" x14ac:dyDescent="0.25">
      <c r="A65" s="355"/>
      <c r="B65" s="247"/>
      <c r="C65" s="247"/>
      <c r="D65" s="134" t="s">
        <v>122</v>
      </c>
      <c r="E65" s="34" t="s">
        <v>168</v>
      </c>
      <c r="F65" s="138" t="s">
        <v>169</v>
      </c>
      <c r="G65" s="34" t="s">
        <v>170</v>
      </c>
      <c r="H65" s="35">
        <v>0</v>
      </c>
      <c r="I65" s="162">
        <v>134</v>
      </c>
      <c r="J65" s="31" t="s">
        <v>171</v>
      </c>
      <c r="K65" s="31" t="s">
        <v>887</v>
      </c>
      <c r="L65" s="34" t="s">
        <v>888</v>
      </c>
      <c r="M65" s="48">
        <v>43830</v>
      </c>
      <c r="N65" s="178"/>
      <c r="O65" s="49" t="s">
        <v>213</v>
      </c>
      <c r="P65" s="75"/>
      <c r="Q65" s="75"/>
      <c r="R65" s="54">
        <v>6301486211</v>
      </c>
      <c r="S65" s="52">
        <f t="shared" si="0"/>
        <v>6301486211</v>
      </c>
      <c r="T65" s="50"/>
      <c r="U65" s="50"/>
      <c r="V65" s="50"/>
      <c r="W65" s="12"/>
      <c r="X65" s="12"/>
      <c r="Y65" s="12"/>
      <c r="Z65" s="12"/>
      <c r="AA65" s="12"/>
      <c r="AB65" s="12"/>
      <c r="AC65" s="12"/>
      <c r="AD65" s="12">
        <v>134</v>
      </c>
      <c r="AE65" s="12"/>
      <c r="AF65" s="12"/>
    </row>
    <row r="66" spans="1:32" ht="108" customHeight="1" x14ac:dyDescent="0.25">
      <c r="A66" s="355"/>
      <c r="B66" s="247"/>
      <c r="C66" s="247"/>
      <c r="D66" s="134" t="s">
        <v>122</v>
      </c>
      <c r="E66" s="34" t="s">
        <v>172</v>
      </c>
      <c r="F66" s="138" t="s">
        <v>173</v>
      </c>
      <c r="G66" s="34" t="s">
        <v>174</v>
      </c>
      <c r="H66" s="35">
        <v>0</v>
      </c>
      <c r="I66" s="162">
        <v>1</v>
      </c>
      <c r="J66" s="31" t="s">
        <v>175</v>
      </c>
      <c r="K66" s="31" t="s">
        <v>889</v>
      </c>
      <c r="L66" s="34" t="s">
        <v>890</v>
      </c>
      <c r="M66" s="48">
        <v>43830</v>
      </c>
      <c r="N66" s="178"/>
      <c r="O66" s="49" t="s">
        <v>213</v>
      </c>
      <c r="P66" s="75"/>
      <c r="Q66" s="75" t="s">
        <v>127</v>
      </c>
      <c r="R66" s="54">
        <v>50000000</v>
      </c>
      <c r="S66" s="52">
        <f t="shared" si="0"/>
        <v>50000000</v>
      </c>
      <c r="T66" s="50"/>
      <c r="U66" s="50"/>
      <c r="V66" s="50"/>
      <c r="W66" s="12"/>
      <c r="X66" s="12"/>
      <c r="Y66" s="12"/>
      <c r="Z66" s="12"/>
      <c r="AA66" s="12"/>
      <c r="AB66" s="12"/>
      <c r="AC66" s="12"/>
      <c r="AD66" s="12">
        <v>50</v>
      </c>
      <c r="AE66" s="12"/>
      <c r="AF66" s="12"/>
    </row>
    <row r="67" spans="1:32" ht="132" customHeight="1" x14ac:dyDescent="0.25">
      <c r="A67" s="355"/>
      <c r="B67" s="247"/>
      <c r="C67" s="247"/>
      <c r="D67" s="134" t="s">
        <v>122</v>
      </c>
      <c r="E67" s="34" t="s">
        <v>176</v>
      </c>
      <c r="F67" s="138" t="s">
        <v>177</v>
      </c>
      <c r="G67" s="34" t="s">
        <v>178</v>
      </c>
      <c r="H67" s="35">
        <v>0</v>
      </c>
      <c r="I67" s="162">
        <v>7000</v>
      </c>
      <c r="J67" s="31" t="s">
        <v>179</v>
      </c>
      <c r="K67" s="31" t="s">
        <v>891</v>
      </c>
      <c r="L67" s="34" t="s">
        <v>892</v>
      </c>
      <c r="M67" s="48">
        <v>43830</v>
      </c>
      <c r="N67" s="178"/>
      <c r="O67" s="49" t="s">
        <v>213</v>
      </c>
      <c r="P67" s="75"/>
      <c r="Q67" s="75" t="s">
        <v>180</v>
      </c>
      <c r="R67" s="54">
        <v>350000000</v>
      </c>
      <c r="S67" s="52">
        <f t="shared" si="0"/>
        <v>350000000</v>
      </c>
      <c r="T67" s="50"/>
      <c r="U67" s="50"/>
      <c r="V67" s="50"/>
      <c r="W67" s="12">
        <v>8000</v>
      </c>
      <c r="X67" s="12"/>
      <c r="Y67" s="12"/>
      <c r="Z67" s="12"/>
      <c r="AA67" s="12"/>
      <c r="AB67" s="12"/>
      <c r="AC67" s="12"/>
      <c r="AD67" s="12"/>
      <c r="AE67" s="12"/>
      <c r="AF67" s="12"/>
    </row>
    <row r="68" spans="1:32" ht="160.5" customHeight="1" x14ac:dyDescent="0.25">
      <c r="A68" s="355"/>
      <c r="B68" s="247"/>
      <c r="C68" s="247"/>
      <c r="D68" s="134" t="s">
        <v>122</v>
      </c>
      <c r="E68" s="31" t="s">
        <v>181</v>
      </c>
      <c r="F68" s="138" t="s">
        <v>182</v>
      </c>
      <c r="G68" s="34" t="s">
        <v>183</v>
      </c>
      <c r="H68" s="35">
        <v>0</v>
      </c>
      <c r="I68" s="162">
        <v>1</v>
      </c>
      <c r="J68" s="31" t="s">
        <v>179</v>
      </c>
      <c r="K68" s="31" t="s">
        <v>184</v>
      </c>
      <c r="L68" s="34" t="s">
        <v>893</v>
      </c>
      <c r="M68" s="48">
        <v>43830</v>
      </c>
      <c r="N68" s="178"/>
      <c r="O68" s="49" t="s">
        <v>213</v>
      </c>
      <c r="P68" s="75"/>
      <c r="Q68" s="75" t="s">
        <v>180</v>
      </c>
      <c r="R68" s="54">
        <v>50000000</v>
      </c>
      <c r="S68" s="52">
        <f t="shared" si="0"/>
        <v>50000000</v>
      </c>
      <c r="T68" s="50"/>
      <c r="U68" s="50"/>
      <c r="V68" s="50"/>
      <c r="W68" s="12">
        <v>100</v>
      </c>
      <c r="X68" s="12"/>
      <c r="Y68" s="12"/>
      <c r="Z68" s="12"/>
      <c r="AA68" s="12"/>
      <c r="AB68" s="12"/>
      <c r="AC68" s="12"/>
      <c r="AD68" s="12"/>
      <c r="AE68" s="12"/>
      <c r="AF68" s="12"/>
    </row>
    <row r="69" spans="1:32" ht="371.25" customHeight="1" x14ac:dyDescent="0.25">
      <c r="A69" s="355"/>
      <c r="B69" s="247"/>
      <c r="C69" s="247"/>
      <c r="D69" s="134" t="s">
        <v>122</v>
      </c>
      <c r="E69" s="34" t="s">
        <v>185</v>
      </c>
      <c r="F69" s="138" t="s">
        <v>186</v>
      </c>
      <c r="G69" s="34" t="s">
        <v>187</v>
      </c>
      <c r="H69" s="35">
        <v>0</v>
      </c>
      <c r="I69" s="162">
        <v>56</v>
      </c>
      <c r="J69" s="31" t="s">
        <v>188</v>
      </c>
      <c r="K69" s="31" t="s">
        <v>894</v>
      </c>
      <c r="L69" s="34" t="s">
        <v>895</v>
      </c>
      <c r="M69" s="48">
        <v>43830</v>
      </c>
      <c r="N69" s="178"/>
      <c r="O69" s="49" t="s">
        <v>213</v>
      </c>
      <c r="P69" s="75"/>
      <c r="Q69" s="75" t="s">
        <v>148</v>
      </c>
      <c r="R69" s="54">
        <v>2060000000</v>
      </c>
      <c r="S69" s="52">
        <f t="shared" si="0"/>
        <v>2060000000</v>
      </c>
      <c r="T69" s="50"/>
      <c r="U69" s="50"/>
      <c r="V69" s="50">
        <v>31352</v>
      </c>
      <c r="W69" s="12"/>
      <c r="X69" s="12"/>
      <c r="Y69" s="12"/>
      <c r="Z69" s="12"/>
      <c r="AA69" s="12"/>
      <c r="AB69" s="12"/>
      <c r="AC69" s="12"/>
      <c r="AD69" s="12"/>
      <c r="AE69" s="12"/>
      <c r="AF69" s="12"/>
    </row>
    <row r="70" spans="1:32" ht="201.75" customHeight="1" x14ac:dyDescent="0.25">
      <c r="A70" s="355"/>
      <c r="B70" s="247"/>
      <c r="C70" s="247"/>
      <c r="D70" s="134" t="s">
        <v>122</v>
      </c>
      <c r="E70" s="31" t="s">
        <v>189</v>
      </c>
      <c r="F70" s="138" t="s">
        <v>190</v>
      </c>
      <c r="G70" s="34" t="s">
        <v>191</v>
      </c>
      <c r="H70" s="35">
        <v>0</v>
      </c>
      <c r="I70" s="162">
        <v>5</v>
      </c>
      <c r="J70" s="31" t="s">
        <v>192</v>
      </c>
      <c r="K70" s="31" t="s">
        <v>896</v>
      </c>
      <c r="L70" s="34" t="s">
        <v>897</v>
      </c>
      <c r="M70" s="48">
        <v>43830</v>
      </c>
      <c r="N70" s="178"/>
      <c r="O70" s="49" t="s">
        <v>213</v>
      </c>
      <c r="P70" s="75"/>
      <c r="Q70" s="75" t="s">
        <v>127</v>
      </c>
      <c r="R70" s="54">
        <v>3000000000</v>
      </c>
      <c r="S70" s="52">
        <f t="shared" si="0"/>
        <v>3000000000</v>
      </c>
      <c r="T70" s="50">
        <v>14085</v>
      </c>
      <c r="U70" s="12"/>
      <c r="V70" s="12">
        <v>76298</v>
      </c>
      <c r="W70" s="12">
        <v>47587</v>
      </c>
      <c r="X70" s="12">
        <f>14361+134+144</f>
        <v>14639</v>
      </c>
      <c r="Y70" s="12"/>
      <c r="Z70" s="12"/>
      <c r="AA70" s="12"/>
      <c r="AB70" s="12"/>
      <c r="AC70" s="12"/>
      <c r="AD70" s="12"/>
      <c r="AE70" s="12"/>
      <c r="AF70" s="12"/>
    </row>
    <row r="71" spans="1:32" ht="121.5" customHeight="1" x14ac:dyDescent="0.25">
      <c r="A71" s="355"/>
      <c r="B71" s="247"/>
      <c r="C71" s="247"/>
      <c r="D71" s="134" t="s">
        <v>122</v>
      </c>
      <c r="E71" s="34" t="s">
        <v>193</v>
      </c>
      <c r="F71" s="138" t="s">
        <v>194</v>
      </c>
      <c r="G71" s="34" t="s">
        <v>195</v>
      </c>
      <c r="H71" s="35">
        <v>0</v>
      </c>
      <c r="I71" s="162">
        <v>3</v>
      </c>
      <c r="J71" s="34" t="s">
        <v>196</v>
      </c>
      <c r="K71" s="31" t="s">
        <v>898</v>
      </c>
      <c r="L71" s="34" t="s">
        <v>899</v>
      </c>
      <c r="M71" s="48">
        <v>43830</v>
      </c>
      <c r="N71" s="178"/>
      <c r="O71" s="49" t="s">
        <v>213</v>
      </c>
      <c r="P71" s="75"/>
      <c r="Q71" s="75" t="s">
        <v>127</v>
      </c>
      <c r="R71" s="54">
        <v>150000000</v>
      </c>
      <c r="S71" s="52">
        <f t="shared" si="0"/>
        <v>150000000</v>
      </c>
      <c r="T71" s="50"/>
      <c r="U71" s="50"/>
      <c r="V71" s="50"/>
      <c r="W71" s="12">
        <v>1000</v>
      </c>
      <c r="X71" s="12"/>
      <c r="Y71" s="12"/>
      <c r="Z71" s="12"/>
      <c r="AA71" s="12"/>
      <c r="AB71" s="12"/>
      <c r="AC71" s="12"/>
      <c r="AD71" s="12"/>
      <c r="AE71" s="12"/>
      <c r="AF71" s="12"/>
    </row>
    <row r="72" spans="1:32" ht="130.5" customHeight="1" x14ac:dyDescent="0.25">
      <c r="A72" s="355"/>
      <c r="B72" s="247"/>
      <c r="C72" s="247"/>
      <c r="D72" s="134" t="s">
        <v>122</v>
      </c>
      <c r="E72" s="34" t="s">
        <v>197</v>
      </c>
      <c r="F72" s="138" t="s">
        <v>198</v>
      </c>
      <c r="G72" s="34" t="s">
        <v>199</v>
      </c>
      <c r="H72" s="35">
        <v>0</v>
      </c>
      <c r="I72" s="162">
        <v>1</v>
      </c>
      <c r="J72" s="34" t="s">
        <v>200</v>
      </c>
      <c r="K72" s="31" t="s">
        <v>900</v>
      </c>
      <c r="L72" s="34" t="s">
        <v>901</v>
      </c>
      <c r="M72" s="48">
        <v>43830</v>
      </c>
      <c r="N72" s="183"/>
      <c r="O72" s="49" t="s">
        <v>213</v>
      </c>
      <c r="P72" s="91"/>
      <c r="Q72" s="91" t="s">
        <v>127</v>
      </c>
      <c r="R72" s="52">
        <v>30000000</v>
      </c>
      <c r="S72" s="52">
        <f t="shared" si="0"/>
        <v>30000000</v>
      </c>
      <c r="T72" s="53"/>
      <c r="U72" s="53"/>
      <c r="V72" s="53"/>
      <c r="W72" s="53">
        <v>10000</v>
      </c>
      <c r="X72" s="53"/>
      <c r="Y72" s="53"/>
      <c r="Z72" s="53"/>
      <c r="AA72" s="53"/>
      <c r="AB72" s="53"/>
      <c r="AC72" s="53"/>
      <c r="AD72" s="53"/>
      <c r="AE72" s="53"/>
      <c r="AF72" s="53"/>
    </row>
    <row r="73" spans="1:32" ht="132.75" customHeight="1" x14ac:dyDescent="0.25">
      <c r="A73" s="355"/>
      <c r="B73" s="247"/>
      <c r="C73" s="247"/>
      <c r="D73" s="134" t="s">
        <v>122</v>
      </c>
      <c r="E73" s="34" t="s">
        <v>202</v>
      </c>
      <c r="F73" s="138" t="s">
        <v>203</v>
      </c>
      <c r="G73" s="34" t="s">
        <v>204</v>
      </c>
      <c r="H73" s="35">
        <v>0</v>
      </c>
      <c r="I73" s="162">
        <v>400</v>
      </c>
      <c r="J73" s="34" t="s">
        <v>205</v>
      </c>
      <c r="K73" s="31" t="s">
        <v>903</v>
      </c>
      <c r="L73" s="34" t="s">
        <v>902</v>
      </c>
      <c r="M73" s="48">
        <v>43830</v>
      </c>
      <c r="N73" s="183"/>
      <c r="O73" s="49" t="s">
        <v>213</v>
      </c>
      <c r="P73" s="91"/>
      <c r="Q73" s="91" t="s">
        <v>148</v>
      </c>
      <c r="R73" s="52">
        <v>5999783881</v>
      </c>
      <c r="S73" s="52">
        <f t="shared" si="0"/>
        <v>5999783881</v>
      </c>
      <c r="T73" s="53">
        <v>3209</v>
      </c>
      <c r="U73" s="53"/>
      <c r="V73" s="53"/>
      <c r="W73" s="53"/>
      <c r="X73" s="53"/>
      <c r="Y73" s="53"/>
      <c r="Z73" s="53"/>
      <c r="AA73" s="53"/>
      <c r="AB73" s="53"/>
      <c r="AC73" s="53"/>
      <c r="AD73" s="53"/>
      <c r="AE73" s="53"/>
      <c r="AF73" s="53"/>
    </row>
    <row r="74" spans="1:32" ht="111" customHeight="1" x14ac:dyDescent="0.25">
      <c r="A74" s="355"/>
      <c r="B74" s="247"/>
      <c r="C74" s="247"/>
      <c r="D74" s="134" t="s">
        <v>122</v>
      </c>
      <c r="E74" s="149" t="s">
        <v>201</v>
      </c>
      <c r="F74" s="138" t="s">
        <v>206</v>
      </c>
      <c r="G74" s="34" t="s">
        <v>207</v>
      </c>
      <c r="H74" s="35">
        <v>0</v>
      </c>
      <c r="I74" s="162">
        <v>100</v>
      </c>
      <c r="J74" s="34" t="s">
        <v>208</v>
      </c>
      <c r="K74" s="31" t="s">
        <v>904</v>
      </c>
      <c r="L74" s="34" t="s">
        <v>905</v>
      </c>
      <c r="M74" s="48">
        <v>43830</v>
      </c>
      <c r="N74" s="183"/>
      <c r="O74" s="49" t="s">
        <v>213</v>
      </c>
      <c r="P74" s="91"/>
      <c r="Q74" s="91" t="s">
        <v>148</v>
      </c>
      <c r="R74" s="52">
        <f>4500000000+5000000000</f>
        <v>9500000000</v>
      </c>
      <c r="S74" s="52">
        <f t="shared" si="0"/>
        <v>9500000000</v>
      </c>
      <c r="T74" s="53"/>
      <c r="U74" s="53"/>
      <c r="V74" s="53">
        <v>46000</v>
      </c>
      <c r="W74" s="53"/>
      <c r="X74" s="53"/>
      <c r="Y74" s="53"/>
      <c r="Z74" s="53"/>
      <c r="AA74" s="53"/>
      <c r="AB74" s="53"/>
      <c r="AC74" s="53"/>
      <c r="AD74" s="53"/>
      <c r="AE74" s="53"/>
      <c r="AF74" s="53"/>
    </row>
    <row r="75" spans="1:32" ht="127.5" customHeight="1" x14ac:dyDescent="0.25">
      <c r="A75" s="355"/>
      <c r="B75" s="356" t="s">
        <v>1115</v>
      </c>
      <c r="C75" s="106" t="s">
        <v>214</v>
      </c>
      <c r="D75" s="139" t="s">
        <v>215</v>
      </c>
      <c r="E75" s="139" t="s">
        <v>216</v>
      </c>
      <c r="F75" s="139" t="s">
        <v>1005</v>
      </c>
      <c r="G75" s="139" t="s">
        <v>217</v>
      </c>
      <c r="H75" s="113">
        <v>2</v>
      </c>
      <c r="I75" s="113">
        <v>24</v>
      </c>
      <c r="J75" s="31" t="s">
        <v>218</v>
      </c>
      <c r="K75" s="139" t="s">
        <v>219</v>
      </c>
      <c r="L75" s="139" t="s">
        <v>1117</v>
      </c>
      <c r="M75" s="55">
        <v>43830</v>
      </c>
      <c r="N75" s="172">
        <v>28</v>
      </c>
      <c r="O75" s="57" t="s">
        <v>1006</v>
      </c>
      <c r="P75" s="79" t="s">
        <v>220</v>
      </c>
      <c r="Q75" s="58" t="s">
        <v>132</v>
      </c>
      <c r="R75" s="58">
        <v>1033146948</v>
      </c>
      <c r="S75" s="59">
        <f>+R75</f>
        <v>1033146948</v>
      </c>
      <c r="T75" s="60">
        <v>204121</v>
      </c>
      <c r="U75" s="61">
        <v>103121</v>
      </c>
      <c r="V75" s="61">
        <f>T75-U75</f>
        <v>101000</v>
      </c>
      <c r="W75" s="61">
        <v>277299</v>
      </c>
      <c r="X75" s="61">
        <v>175705</v>
      </c>
      <c r="Y75" s="61">
        <v>56188</v>
      </c>
      <c r="Z75" s="61">
        <v>52000</v>
      </c>
      <c r="AA75" s="61"/>
      <c r="AB75" s="61"/>
      <c r="AC75" s="61"/>
      <c r="AD75" s="61">
        <v>90784</v>
      </c>
      <c r="AE75" s="61">
        <v>26145</v>
      </c>
      <c r="AF75" s="17">
        <f>+N75</f>
        <v>28</v>
      </c>
    </row>
    <row r="76" spans="1:32" ht="219" customHeight="1" x14ac:dyDescent="0.3">
      <c r="A76" s="355"/>
      <c r="B76" s="356"/>
      <c r="C76" s="106" t="s">
        <v>221</v>
      </c>
      <c r="D76" s="31" t="s">
        <v>222</v>
      </c>
      <c r="E76" s="31" t="s">
        <v>223</v>
      </c>
      <c r="F76" s="139" t="s">
        <v>224</v>
      </c>
      <c r="G76" s="139" t="s">
        <v>225</v>
      </c>
      <c r="H76" s="118">
        <v>2</v>
      </c>
      <c r="I76" s="118">
        <v>25</v>
      </c>
      <c r="J76" s="31" t="s">
        <v>218</v>
      </c>
      <c r="K76" s="139" t="s">
        <v>226</v>
      </c>
      <c r="L76" s="139" t="s">
        <v>227</v>
      </c>
      <c r="M76" s="55">
        <v>43830</v>
      </c>
      <c r="N76" s="178">
        <v>16</v>
      </c>
      <c r="O76" s="57" t="s">
        <v>1007</v>
      </c>
      <c r="P76" s="75" t="s">
        <v>228</v>
      </c>
      <c r="Q76" s="59" t="s">
        <v>132</v>
      </c>
      <c r="R76" s="58">
        <v>993614505.24000001</v>
      </c>
      <c r="S76" s="59">
        <f>SUM(R76:R76)</f>
        <v>993614505.24000001</v>
      </c>
      <c r="T76" s="64"/>
      <c r="U76" s="64"/>
      <c r="V76" s="64"/>
      <c r="W76" s="61">
        <v>154550</v>
      </c>
      <c r="X76" s="61">
        <v>235417</v>
      </c>
      <c r="Y76" s="61">
        <v>99188</v>
      </c>
      <c r="Z76" s="61">
        <v>45429</v>
      </c>
      <c r="AA76" s="61">
        <v>393000</v>
      </c>
      <c r="AB76" s="61"/>
      <c r="AC76" s="61"/>
      <c r="AD76" s="61">
        <v>102037</v>
      </c>
      <c r="AE76" s="61">
        <v>36943</v>
      </c>
      <c r="AF76" s="17">
        <f t="shared" ref="AF76:AF84" si="1">+N76</f>
        <v>16</v>
      </c>
    </row>
    <row r="77" spans="1:32" ht="221.25" customHeight="1" x14ac:dyDescent="0.25">
      <c r="A77" s="355"/>
      <c r="B77" s="356"/>
      <c r="C77" s="106" t="s">
        <v>229</v>
      </c>
      <c r="D77" s="31" t="s">
        <v>230</v>
      </c>
      <c r="E77" s="139" t="s">
        <v>231</v>
      </c>
      <c r="F77" s="31" t="s">
        <v>232</v>
      </c>
      <c r="G77" s="139" t="s">
        <v>233</v>
      </c>
      <c r="H77" s="118">
        <v>4</v>
      </c>
      <c r="I77" s="118">
        <v>4</v>
      </c>
      <c r="J77" s="31" t="s">
        <v>218</v>
      </c>
      <c r="K77" s="139" t="s">
        <v>234</v>
      </c>
      <c r="L77" s="139" t="s">
        <v>235</v>
      </c>
      <c r="M77" s="55">
        <v>43830</v>
      </c>
      <c r="N77" s="178">
        <v>12</v>
      </c>
      <c r="O77" s="62" t="s">
        <v>1008</v>
      </c>
      <c r="P77" s="75" t="s">
        <v>236</v>
      </c>
      <c r="Q77" s="58" t="s">
        <v>132</v>
      </c>
      <c r="R77" s="58">
        <v>1004937400</v>
      </c>
      <c r="S77" s="59">
        <f>+R77</f>
        <v>1004937400</v>
      </c>
      <c r="T77" s="65">
        <v>204121</v>
      </c>
      <c r="U77" s="65">
        <v>103121</v>
      </c>
      <c r="V77" s="65">
        <f>T77-U77</f>
        <v>101000</v>
      </c>
      <c r="W77" s="65">
        <v>277299</v>
      </c>
      <c r="X77" s="65">
        <v>175705</v>
      </c>
      <c r="Y77" s="65"/>
      <c r="Z77" s="65"/>
      <c r="AA77" s="65"/>
      <c r="AB77" s="65"/>
      <c r="AC77" s="65"/>
      <c r="AD77" s="65">
        <v>102037</v>
      </c>
      <c r="AE77" s="65"/>
      <c r="AF77" s="17">
        <f t="shared" si="1"/>
        <v>12</v>
      </c>
    </row>
    <row r="78" spans="1:32" ht="223.5" customHeight="1" x14ac:dyDescent="0.25">
      <c r="A78" s="355"/>
      <c r="B78" s="356"/>
      <c r="C78" s="106" t="s">
        <v>237</v>
      </c>
      <c r="D78" s="31" t="s">
        <v>238</v>
      </c>
      <c r="E78" s="31" t="s">
        <v>223</v>
      </c>
      <c r="F78" s="31" t="s">
        <v>239</v>
      </c>
      <c r="G78" s="139" t="s">
        <v>240</v>
      </c>
      <c r="H78" s="118">
        <v>0</v>
      </c>
      <c r="I78" s="118">
        <v>1</v>
      </c>
      <c r="J78" s="31" t="s">
        <v>218</v>
      </c>
      <c r="K78" s="139" t="s">
        <v>241</v>
      </c>
      <c r="L78" s="139" t="s">
        <v>242</v>
      </c>
      <c r="M78" s="55">
        <v>43830</v>
      </c>
      <c r="N78" s="178">
        <v>8</v>
      </c>
      <c r="O78" s="62" t="s">
        <v>1009</v>
      </c>
      <c r="P78" s="62" t="s">
        <v>243</v>
      </c>
      <c r="Q78" s="59" t="s">
        <v>132</v>
      </c>
      <c r="R78" s="59">
        <v>295038429</v>
      </c>
      <c r="S78" s="59">
        <v>673041882</v>
      </c>
      <c r="T78" s="65">
        <v>204121</v>
      </c>
      <c r="U78" s="67">
        <v>103121</v>
      </c>
      <c r="V78" s="67">
        <v>101000</v>
      </c>
      <c r="W78" s="67">
        <v>277299</v>
      </c>
      <c r="X78" s="67">
        <v>175705</v>
      </c>
      <c r="Y78" s="67">
        <v>99188</v>
      </c>
      <c r="Z78" s="67">
        <v>45429</v>
      </c>
      <c r="AA78" s="67"/>
      <c r="AB78" s="67"/>
      <c r="AC78" s="67"/>
      <c r="AD78" s="67">
        <v>102037</v>
      </c>
      <c r="AE78" s="67">
        <v>36943</v>
      </c>
      <c r="AF78" s="17">
        <f t="shared" si="1"/>
        <v>8</v>
      </c>
    </row>
    <row r="79" spans="1:32" ht="230.25" customHeight="1" x14ac:dyDescent="0.25">
      <c r="A79" s="355"/>
      <c r="B79" s="356"/>
      <c r="C79" s="107" t="s">
        <v>244</v>
      </c>
      <c r="D79" s="31" t="s">
        <v>245</v>
      </c>
      <c r="E79" s="140" t="s">
        <v>246</v>
      </c>
      <c r="F79" s="140" t="s">
        <v>247</v>
      </c>
      <c r="G79" s="139" t="s">
        <v>248</v>
      </c>
      <c r="H79" s="118">
        <v>2</v>
      </c>
      <c r="I79" s="118">
        <v>20</v>
      </c>
      <c r="J79" s="31" t="s">
        <v>249</v>
      </c>
      <c r="K79" s="139" t="s">
        <v>250</v>
      </c>
      <c r="L79" s="139" t="s">
        <v>1118</v>
      </c>
      <c r="M79" s="55">
        <v>43830</v>
      </c>
      <c r="N79" s="174">
        <v>13</v>
      </c>
      <c r="O79" s="11" t="s">
        <v>1010</v>
      </c>
      <c r="P79" s="40" t="s">
        <v>251</v>
      </c>
      <c r="Q79" s="59" t="s">
        <v>132</v>
      </c>
      <c r="R79" s="58">
        <v>898671345</v>
      </c>
      <c r="S79" s="59">
        <f>SUM(R79:R79)</f>
        <v>898671345</v>
      </c>
      <c r="T79" s="60">
        <v>204121</v>
      </c>
      <c r="U79" s="61">
        <v>103121</v>
      </c>
      <c r="V79" s="61">
        <v>101000</v>
      </c>
      <c r="W79" s="61">
        <v>277299</v>
      </c>
      <c r="X79" s="61">
        <v>175705</v>
      </c>
      <c r="Y79" s="61">
        <v>105412</v>
      </c>
      <c r="Z79" s="61">
        <v>44835</v>
      </c>
      <c r="AA79" s="61"/>
      <c r="AB79" s="61"/>
      <c r="AC79" s="61"/>
      <c r="AD79" s="61">
        <v>52595</v>
      </c>
      <c r="AE79" s="61">
        <v>32235</v>
      </c>
      <c r="AF79" s="17">
        <f t="shared" si="1"/>
        <v>13</v>
      </c>
    </row>
    <row r="80" spans="1:32" ht="312.75" customHeight="1" x14ac:dyDescent="0.25">
      <c r="A80" s="355"/>
      <c r="B80" s="356"/>
      <c r="C80" s="300" t="s">
        <v>252</v>
      </c>
      <c r="D80" s="31" t="s">
        <v>253</v>
      </c>
      <c r="E80" s="140" t="s">
        <v>254</v>
      </c>
      <c r="F80" s="140" t="s">
        <v>255</v>
      </c>
      <c r="G80" s="139" t="s">
        <v>256</v>
      </c>
      <c r="H80" s="163">
        <v>1</v>
      </c>
      <c r="I80" s="164">
        <v>1</v>
      </c>
      <c r="J80" s="31" t="s">
        <v>249</v>
      </c>
      <c r="K80" s="139" t="s">
        <v>257</v>
      </c>
      <c r="L80" s="139" t="s">
        <v>1119</v>
      </c>
      <c r="M80" s="55">
        <v>43830</v>
      </c>
      <c r="N80" s="174">
        <v>47</v>
      </c>
      <c r="O80" s="9" t="s">
        <v>1011</v>
      </c>
      <c r="P80" s="40" t="s">
        <v>258</v>
      </c>
      <c r="Q80" s="40" t="s">
        <v>132</v>
      </c>
      <c r="R80" s="58">
        <v>2155172819</v>
      </c>
      <c r="S80" s="59">
        <f>+R80</f>
        <v>2155172819</v>
      </c>
      <c r="T80" s="60">
        <v>204121</v>
      </c>
      <c r="U80" s="61">
        <v>103121</v>
      </c>
      <c r="V80" s="61">
        <v>101000</v>
      </c>
      <c r="W80" s="61">
        <v>277299</v>
      </c>
      <c r="X80" s="61">
        <v>175705</v>
      </c>
      <c r="Y80" s="61">
        <v>56188</v>
      </c>
      <c r="Z80" s="61">
        <v>52000</v>
      </c>
      <c r="AA80" s="61"/>
      <c r="AB80" s="61"/>
      <c r="AC80" s="61"/>
      <c r="AD80" s="61">
        <v>90784</v>
      </c>
      <c r="AE80" s="61">
        <v>26145</v>
      </c>
      <c r="AF80" s="17">
        <f t="shared" si="1"/>
        <v>47</v>
      </c>
    </row>
    <row r="81" spans="1:32" ht="162" customHeight="1" x14ac:dyDescent="0.25">
      <c r="A81" s="355"/>
      <c r="B81" s="356"/>
      <c r="C81" s="300"/>
      <c r="D81" s="31" t="s">
        <v>259</v>
      </c>
      <c r="E81" s="140" t="s">
        <v>260</v>
      </c>
      <c r="F81" s="140" t="s">
        <v>261</v>
      </c>
      <c r="G81" s="139" t="s">
        <v>248</v>
      </c>
      <c r="H81" s="163">
        <v>1</v>
      </c>
      <c r="I81" s="164">
        <v>1</v>
      </c>
      <c r="J81" s="31" t="s">
        <v>249</v>
      </c>
      <c r="K81" s="139" t="s">
        <v>262</v>
      </c>
      <c r="L81" s="139" t="s">
        <v>263</v>
      </c>
      <c r="M81" s="55">
        <v>43830</v>
      </c>
      <c r="N81" s="174">
        <v>4</v>
      </c>
      <c r="O81" s="9" t="s">
        <v>1012</v>
      </c>
      <c r="P81" s="40" t="s">
        <v>258</v>
      </c>
      <c r="Q81" s="40" t="s">
        <v>132</v>
      </c>
      <c r="R81" s="58">
        <v>193365830</v>
      </c>
      <c r="S81" s="59">
        <f>+R81</f>
        <v>193365830</v>
      </c>
      <c r="T81" s="60">
        <v>204121</v>
      </c>
      <c r="U81" s="61">
        <v>103121</v>
      </c>
      <c r="V81" s="61">
        <v>101000</v>
      </c>
      <c r="W81" s="61">
        <v>277299</v>
      </c>
      <c r="X81" s="61">
        <v>175705</v>
      </c>
      <c r="Y81" s="61">
        <v>56188</v>
      </c>
      <c r="Z81" s="61">
        <v>52000</v>
      </c>
      <c r="AA81" s="61"/>
      <c r="AB81" s="61"/>
      <c r="AC81" s="61"/>
      <c r="AD81" s="61">
        <v>90784</v>
      </c>
      <c r="AE81" s="61">
        <v>26145</v>
      </c>
      <c r="AF81" s="17">
        <f t="shared" si="1"/>
        <v>4</v>
      </c>
    </row>
    <row r="82" spans="1:32" ht="115.5" x14ac:dyDescent="0.25">
      <c r="A82" s="355"/>
      <c r="B82" s="356"/>
      <c r="C82" s="300"/>
      <c r="D82" s="31" t="s">
        <v>264</v>
      </c>
      <c r="E82" s="140" t="s">
        <v>265</v>
      </c>
      <c r="F82" s="140" t="s">
        <v>266</v>
      </c>
      <c r="G82" s="139" t="s">
        <v>248</v>
      </c>
      <c r="H82" s="163">
        <v>0</v>
      </c>
      <c r="I82" s="164">
        <v>1</v>
      </c>
      <c r="J82" s="31" t="s">
        <v>249</v>
      </c>
      <c r="K82" s="139" t="s">
        <v>267</v>
      </c>
      <c r="L82" s="139" t="s">
        <v>1120</v>
      </c>
      <c r="M82" s="55">
        <v>43830</v>
      </c>
      <c r="N82" s="174">
        <v>4</v>
      </c>
      <c r="O82" s="9" t="s">
        <v>1009</v>
      </c>
      <c r="P82" s="40" t="s">
        <v>258</v>
      </c>
      <c r="Q82" s="40" t="s">
        <v>132</v>
      </c>
      <c r="R82" s="58">
        <v>338455700</v>
      </c>
      <c r="S82" s="59">
        <f>+R82</f>
        <v>338455700</v>
      </c>
      <c r="T82" s="60">
        <v>204121</v>
      </c>
      <c r="U82" s="61">
        <v>103121</v>
      </c>
      <c r="V82" s="61">
        <v>101000</v>
      </c>
      <c r="W82" s="61">
        <v>277299</v>
      </c>
      <c r="X82" s="61">
        <v>175705</v>
      </c>
      <c r="Y82" s="61">
        <v>56188</v>
      </c>
      <c r="Z82" s="61">
        <v>52000</v>
      </c>
      <c r="AA82" s="61"/>
      <c r="AB82" s="61"/>
      <c r="AC82" s="61"/>
      <c r="AD82" s="61">
        <v>90784</v>
      </c>
      <c r="AE82" s="61">
        <v>26145</v>
      </c>
      <c r="AF82" s="17">
        <f t="shared" si="1"/>
        <v>4</v>
      </c>
    </row>
    <row r="83" spans="1:32" ht="115.5" x14ac:dyDescent="0.25">
      <c r="A83" s="355"/>
      <c r="B83" s="356"/>
      <c r="C83" s="300"/>
      <c r="D83" s="31" t="s">
        <v>268</v>
      </c>
      <c r="E83" s="140" t="s">
        <v>269</v>
      </c>
      <c r="F83" s="140" t="s">
        <v>270</v>
      </c>
      <c r="G83" s="139" t="s">
        <v>248</v>
      </c>
      <c r="H83" s="163">
        <v>0</v>
      </c>
      <c r="I83" s="164">
        <v>1</v>
      </c>
      <c r="J83" s="31" t="s">
        <v>249</v>
      </c>
      <c r="K83" s="139" t="s">
        <v>1121</v>
      </c>
      <c r="L83" s="139" t="s">
        <v>1122</v>
      </c>
      <c r="M83" s="55">
        <v>43830</v>
      </c>
      <c r="N83" s="174">
        <v>2</v>
      </c>
      <c r="O83" s="9" t="s">
        <v>1007</v>
      </c>
      <c r="P83" s="40" t="s">
        <v>258</v>
      </c>
      <c r="Q83" s="40" t="s">
        <v>132</v>
      </c>
      <c r="R83" s="58">
        <v>103850100</v>
      </c>
      <c r="S83" s="59">
        <f>+R83</f>
        <v>103850100</v>
      </c>
      <c r="T83" s="60">
        <v>204121</v>
      </c>
      <c r="U83" s="61">
        <v>103121</v>
      </c>
      <c r="V83" s="61">
        <v>101000</v>
      </c>
      <c r="W83" s="61">
        <v>277299</v>
      </c>
      <c r="X83" s="61">
        <v>175705</v>
      </c>
      <c r="Y83" s="61">
        <v>56188</v>
      </c>
      <c r="Z83" s="61">
        <v>52000</v>
      </c>
      <c r="AA83" s="61"/>
      <c r="AB83" s="61"/>
      <c r="AC83" s="61"/>
      <c r="AD83" s="61">
        <v>90784</v>
      </c>
      <c r="AE83" s="61">
        <v>26145</v>
      </c>
      <c r="AF83" s="17">
        <f t="shared" si="1"/>
        <v>2</v>
      </c>
    </row>
    <row r="84" spans="1:32" ht="148.5" x14ac:dyDescent="0.25">
      <c r="A84" s="355"/>
      <c r="B84" s="356"/>
      <c r="C84" s="107" t="s">
        <v>271</v>
      </c>
      <c r="D84" s="31" t="s">
        <v>272</v>
      </c>
      <c r="E84" s="140" t="s">
        <v>223</v>
      </c>
      <c r="F84" s="140" t="s">
        <v>273</v>
      </c>
      <c r="G84" s="139" t="s">
        <v>248</v>
      </c>
      <c r="H84" s="19">
        <v>0</v>
      </c>
      <c r="I84" s="118">
        <v>1</v>
      </c>
      <c r="J84" s="140" t="s">
        <v>249</v>
      </c>
      <c r="K84" s="139" t="s">
        <v>274</v>
      </c>
      <c r="L84" s="139" t="s">
        <v>275</v>
      </c>
      <c r="M84" s="55">
        <v>43830</v>
      </c>
      <c r="N84" s="174">
        <v>18</v>
      </c>
      <c r="O84" s="11" t="s">
        <v>1013</v>
      </c>
      <c r="P84" s="11" t="s">
        <v>276</v>
      </c>
      <c r="Q84" s="59" t="s">
        <v>132</v>
      </c>
      <c r="R84" s="59">
        <v>707789692</v>
      </c>
      <c r="S84" s="59">
        <f>+R84</f>
        <v>707789692</v>
      </c>
      <c r="T84" s="60">
        <v>204121</v>
      </c>
      <c r="U84" s="61">
        <v>103121</v>
      </c>
      <c r="V84" s="61">
        <v>101000</v>
      </c>
      <c r="W84" s="61">
        <v>277299</v>
      </c>
      <c r="X84" s="61">
        <v>175705</v>
      </c>
      <c r="Y84" s="61">
        <v>56188</v>
      </c>
      <c r="Z84" s="61">
        <v>52000</v>
      </c>
      <c r="AA84" s="61"/>
      <c r="AB84" s="61"/>
      <c r="AC84" s="61"/>
      <c r="AD84" s="61">
        <v>90784</v>
      </c>
      <c r="AE84" s="61">
        <v>26145</v>
      </c>
      <c r="AF84" s="17">
        <f t="shared" si="1"/>
        <v>18</v>
      </c>
    </row>
    <row r="85" spans="1:32" ht="232.5" customHeight="1" x14ac:dyDescent="0.25">
      <c r="A85" s="355"/>
      <c r="B85" s="356"/>
      <c r="C85" s="108" t="s">
        <v>277</v>
      </c>
      <c r="D85" s="140" t="s">
        <v>278</v>
      </c>
      <c r="E85" s="140" t="s">
        <v>223</v>
      </c>
      <c r="F85" s="140" t="s">
        <v>279</v>
      </c>
      <c r="G85" s="140" t="s">
        <v>280</v>
      </c>
      <c r="H85" s="19">
        <v>0</v>
      </c>
      <c r="I85" s="118">
        <v>175</v>
      </c>
      <c r="J85" s="140" t="s">
        <v>249</v>
      </c>
      <c r="K85" s="139" t="s">
        <v>281</v>
      </c>
      <c r="L85" s="139" t="s">
        <v>282</v>
      </c>
      <c r="M85" s="55">
        <v>43830</v>
      </c>
      <c r="N85" s="174">
        <v>6</v>
      </c>
      <c r="O85" s="11" t="s">
        <v>1014</v>
      </c>
      <c r="P85" s="40" t="s">
        <v>283</v>
      </c>
      <c r="Q85" s="59" t="s">
        <v>132</v>
      </c>
      <c r="R85" s="58">
        <v>280226530</v>
      </c>
      <c r="S85" s="59">
        <f>SUM(R85:R85)</f>
        <v>280226530</v>
      </c>
      <c r="T85" s="60">
        <v>204121</v>
      </c>
      <c r="U85" s="61">
        <v>103121</v>
      </c>
      <c r="V85" s="61">
        <v>101000</v>
      </c>
      <c r="W85" s="61">
        <v>277299</v>
      </c>
      <c r="X85" s="61">
        <v>175705</v>
      </c>
      <c r="Y85" s="61">
        <v>56188</v>
      </c>
      <c r="Z85" s="61">
        <v>52000</v>
      </c>
      <c r="AA85" s="61"/>
      <c r="AB85" s="61"/>
      <c r="AC85" s="61"/>
      <c r="AD85" s="61">
        <v>90784</v>
      </c>
      <c r="AE85" s="61">
        <v>26145</v>
      </c>
      <c r="AF85" s="17">
        <f>+N85</f>
        <v>6</v>
      </c>
    </row>
    <row r="86" spans="1:32" ht="227.25" customHeight="1" x14ac:dyDescent="0.25">
      <c r="A86" s="355"/>
      <c r="B86" s="356"/>
      <c r="C86" s="107" t="s">
        <v>284</v>
      </c>
      <c r="D86" s="140" t="s">
        <v>285</v>
      </c>
      <c r="E86" s="140" t="s">
        <v>286</v>
      </c>
      <c r="F86" s="140" t="s">
        <v>287</v>
      </c>
      <c r="G86" s="139" t="s">
        <v>288</v>
      </c>
      <c r="H86" s="19">
        <v>930</v>
      </c>
      <c r="I86" s="118">
        <v>2500</v>
      </c>
      <c r="J86" s="140" t="s">
        <v>249</v>
      </c>
      <c r="K86" s="139" t="s">
        <v>289</v>
      </c>
      <c r="L86" s="139" t="s">
        <v>290</v>
      </c>
      <c r="M86" s="55">
        <v>43830</v>
      </c>
      <c r="N86" s="174">
        <v>40</v>
      </c>
      <c r="O86" s="9" t="s">
        <v>1015</v>
      </c>
      <c r="P86" s="40" t="s">
        <v>291</v>
      </c>
      <c r="Q86" s="58" t="s">
        <v>292</v>
      </c>
      <c r="R86" s="58">
        <v>1375298921</v>
      </c>
      <c r="S86" s="58">
        <f>SUM(R86:R86)</f>
        <v>1375298921</v>
      </c>
      <c r="T86" s="60">
        <v>204121</v>
      </c>
      <c r="U86" s="61">
        <v>103121</v>
      </c>
      <c r="V86" s="61">
        <v>101000</v>
      </c>
      <c r="W86" s="61">
        <v>277299</v>
      </c>
      <c r="X86" s="61">
        <v>175705</v>
      </c>
      <c r="Y86" s="61">
        <v>56188</v>
      </c>
      <c r="Z86" s="61">
        <v>52000</v>
      </c>
      <c r="AA86" s="61"/>
      <c r="AB86" s="61"/>
      <c r="AC86" s="61"/>
      <c r="AD86" s="61">
        <v>90784</v>
      </c>
      <c r="AE86" s="61">
        <v>26145</v>
      </c>
      <c r="AF86" s="17">
        <f>+N86</f>
        <v>40</v>
      </c>
    </row>
    <row r="87" spans="1:32" ht="95.25" customHeight="1" x14ac:dyDescent="0.25">
      <c r="A87" s="355"/>
      <c r="B87" s="356"/>
      <c r="C87" s="300" t="s">
        <v>293</v>
      </c>
      <c r="D87" s="140" t="s">
        <v>294</v>
      </c>
      <c r="E87" s="140" t="s">
        <v>295</v>
      </c>
      <c r="F87" s="140" t="s">
        <v>296</v>
      </c>
      <c r="G87" s="139" t="s">
        <v>297</v>
      </c>
      <c r="H87" s="165">
        <v>0</v>
      </c>
      <c r="I87" s="165">
        <v>1</v>
      </c>
      <c r="J87" s="140" t="s">
        <v>249</v>
      </c>
      <c r="K87" s="140" t="s">
        <v>298</v>
      </c>
      <c r="L87" s="140" t="s">
        <v>299</v>
      </c>
      <c r="M87" s="55">
        <v>43830</v>
      </c>
      <c r="N87" s="174">
        <v>53</v>
      </c>
      <c r="O87" s="11" t="s">
        <v>1016</v>
      </c>
      <c r="P87" s="40" t="s">
        <v>300</v>
      </c>
      <c r="Q87" s="40" t="s">
        <v>301</v>
      </c>
      <c r="R87" s="58">
        <v>34531418664.759995</v>
      </c>
      <c r="S87" s="59">
        <f t="shared" ref="S87:S95" si="2">+R87</f>
        <v>34531418664.759995</v>
      </c>
      <c r="T87" s="60">
        <v>204121</v>
      </c>
      <c r="U87" s="61">
        <v>103121</v>
      </c>
      <c r="V87" s="61">
        <v>101000</v>
      </c>
      <c r="W87" s="61">
        <v>277299</v>
      </c>
      <c r="X87" s="61">
        <v>175705</v>
      </c>
      <c r="Y87" s="61">
        <v>56188</v>
      </c>
      <c r="Z87" s="61">
        <v>52000</v>
      </c>
      <c r="AA87" s="61"/>
      <c r="AB87" s="61"/>
      <c r="AC87" s="61"/>
      <c r="AD87" s="61">
        <v>90784</v>
      </c>
      <c r="AE87" s="61">
        <v>26145</v>
      </c>
      <c r="AF87" s="17">
        <f>+N87</f>
        <v>53</v>
      </c>
    </row>
    <row r="88" spans="1:32" ht="102.75" customHeight="1" x14ac:dyDescent="0.25">
      <c r="A88" s="355"/>
      <c r="B88" s="356"/>
      <c r="C88" s="300"/>
      <c r="D88" s="140" t="s">
        <v>302</v>
      </c>
      <c r="E88" s="140" t="s">
        <v>303</v>
      </c>
      <c r="F88" s="140" t="s">
        <v>304</v>
      </c>
      <c r="G88" s="139" t="s">
        <v>305</v>
      </c>
      <c r="H88" s="165">
        <v>1</v>
      </c>
      <c r="I88" s="165">
        <v>1</v>
      </c>
      <c r="J88" s="140" t="s">
        <v>249</v>
      </c>
      <c r="K88" s="140" t="s">
        <v>298</v>
      </c>
      <c r="L88" s="140" t="s">
        <v>306</v>
      </c>
      <c r="M88" s="55">
        <v>43830</v>
      </c>
      <c r="N88" s="174">
        <v>55</v>
      </c>
      <c r="O88" s="11" t="s">
        <v>1017</v>
      </c>
      <c r="P88" s="40" t="s">
        <v>307</v>
      </c>
      <c r="Q88" s="40" t="s">
        <v>132</v>
      </c>
      <c r="R88" s="58">
        <v>2239877978</v>
      </c>
      <c r="S88" s="59">
        <f t="shared" si="2"/>
        <v>2239877978</v>
      </c>
      <c r="T88" s="60">
        <v>204121</v>
      </c>
      <c r="U88" s="61">
        <v>103121</v>
      </c>
      <c r="V88" s="61">
        <v>101000</v>
      </c>
      <c r="W88" s="61">
        <v>277299</v>
      </c>
      <c r="X88" s="61">
        <v>175705</v>
      </c>
      <c r="Y88" s="61">
        <v>56188</v>
      </c>
      <c r="Z88" s="61">
        <v>52000</v>
      </c>
      <c r="AA88" s="61"/>
      <c r="AB88" s="61"/>
      <c r="AC88" s="61"/>
      <c r="AD88" s="61">
        <v>90784</v>
      </c>
      <c r="AE88" s="61">
        <v>26145</v>
      </c>
      <c r="AF88" s="17">
        <f>+N88</f>
        <v>55</v>
      </c>
    </row>
    <row r="89" spans="1:32" ht="91.5" customHeight="1" x14ac:dyDescent="0.25">
      <c r="A89" s="355"/>
      <c r="B89" s="356"/>
      <c r="C89" s="300"/>
      <c r="D89" s="140" t="s">
        <v>308</v>
      </c>
      <c r="E89" s="140" t="s">
        <v>309</v>
      </c>
      <c r="F89" s="140" t="s">
        <v>310</v>
      </c>
      <c r="G89" s="139" t="s">
        <v>311</v>
      </c>
      <c r="H89" s="165">
        <v>100</v>
      </c>
      <c r="I89" s="118">
        <v>759</v>
      </c>
      <c r="J89" s="140" t="s">
        <v>249</v>
      </c>
      <c r="K89" s="140" t="s">
        <v>312</v>
      </c>
      <c r="L89" s="140" t="s">
        <v>306</v>
      </c>
      <c r="M89" s="55">
        <v>43830</v>
      </c>
      <c r="N89" s="174">
        <v>5</v>
      </c>
      <c r="O89" s="11" t="s">
        <v>1018</v>
      </c>
      <c r="P89" s="11" t="s">
        <v>313</v>
      </c>
      <c r="Q89" s="40" t="s">
        <v>314</v>
      </c>
      <c r="R89" s="58">
        <v>330221433.00999999</v>
      </c>
      <c r="S89" s="59">
        <f t="shared" si="2"/>
        <v>330221433.00999999</v>
      </c>
      <c r="T89" s="60"/>
      <c r="U89" s="61">
        <v>103121</v>
      </c>
      <c r="V89" s="61">
        <v>101000</v>
      </c>
      <c r="W89" s="61">
        <v>277299</v>
      </c>
      <c r="X89" s="61">
        <v>175705</v>
      </c>
      <c r="Y89" s="61">
        <v>56188</v>
      </c>
      <c r="Z89" s="61">
        <v>52000</v>
      </c>
      <c r="AA89" s="61"/>
      <c r="AB89" s="61"/>
      <c r="AC89" s="61"/>
      <c r="AD89" s="61">
        <v>90784</v>
      </c>
      <c r="AE89" s="61">
        <v>26145</v>
      </c>
      <c r="AF89" s="17">
        <v>5</v>
      </c>
    </row>
    <row r="90" spans="1:32" ht="130.5" customHeight="1" x14ac:dyDescent="0.25">
      <c r="A90" s="355"/>
      <c r="B90" s="356"/>
      <c r="C90" s="300"/>
      <c r="D90" s="248" t="s">
        <v>302</v>
      </c>
      <c r="E90" s="171" t="s">
        <v>315</v>
      </c>
      <c r="F90" s="140" t="s">
        <v>316</v>
      </c>
      <c r="G90" s="265" t="s">
        <v>317</v>
      </c>
      <c r="H90" s="165">
        <v>2</v>
      </c>
      <c r="I90" s="118">
        <v>25</v>
      </c>
      <c r="J90" s="140" t="s">
        <v>249</v>
      </c>
      <c r="K90" s="140" t="s">
        <v>318</v>
      </c>
      <c r="L90" s="140" t="s">
        <v>319</v>
      </c>
      <c r="M90" s="55">
        <v>43830</v>
      </c>
      <c r="N90" s="174">
        <v>4</v>
      </c>
      <c r="O90" s="11" t="s">
        <v>1019</v>
      </c>
      <c r="P90" s="40" t="s">
        <v>307</v>
      </c>
      <c r="Q90" s="40" t="s">
        <v>132</v>
      </c>
      <c r="R90" s="58">
        <v>190773869</v>
      </c>
      <c r="S90" s="59">
        <f t="shared" si="2"/>
        <v>190773869</v>
      </c>
      <c r="T90" s="60"/>
      <c r="U90" s="61">
        <v>103121</v>
      </c>
      <c r="V90" s="61">
        <v>101000</v>
      </c>
      <c r="W90" s="61">
        <v>277299</v>
      </c>
      <c r="X90" s="61">
        <v>175705</v>
      </c>
      <c r="Y90" s="61">
        <v>56188</v>
      </c>
      <c r="Z90" s="61">
        <v>52000</v>
      </c>
      <c r="AA90" s="61"/>
      <c r="AB90" s="61"/>
      <c r="AC90" s="61"/>
      <c r="AD90" s="61">
        <v>90784</v>
      </c>
      <c r="AE90" s="61">
        <v>26145</v>
      </c>
      <c r="AF90" s="17">
        <f t="shared" ref="AF90:AF95" si="3">+N90</f>
        <v>4</v>
      </c>
    </row>
    <row r="91" spans="1:32" ht="158.25" customHeight="1" x14ac:dyDescent="0.25">
      <c r="A91" s="355"/>
      <c r="B91" s="356"/>
      <c r="C91" s="300"/>
      <c r="D91" s="248"/>
      <c r="E91" s="130" t="s">
        <v>320</v>
      </c>
      <c r="F91" s="140" t="s">
        <v>287</v>
      </c>
      <c r="G91" s="265"/>
      <c r="H91" s="165">
        <v>2</v>
      </c>
      <c r="I91" s="118">
        <v>25</v>
      </c>
      <c r="J91" s="140" t="s">
        <v>249</v>
      </c>
      <c r="K91" s="140" t="s">
        <v>321</v>
      </c>
      <c r="L91" s="140" t="s">
        <v>319</v>
      </c>
      <c r="M91" s="55">
        <v>43830</v>
      </c>
      <c r="N91" s="175">
        <v>5</v>
      </c>
      <c r="O91" s="68" t="s">
        <v>1021</v>
      </c>
      <c r="P91" s="40" t="s">
        <v>307</v>
      </c>
      <c r="Q91" s="40" t="s">
        <v>322</v>
      </c>
      <c r="R91" s="58">
        <v>167510430</v>
      </c>
      <c r="S91" s="59">
        <f t="shared" si="2"/>
        <v>167510430</v>
      </c>
      <c r="T91" s="60">
        <v>204121</v>
      </c>
      <c r="U91" s="61">
        <v>103121</v>
      </c>
      <c r="V91" s="61">
        <v>101000</v>
      </c>
      <c r="W91" s="61">
        <v>8</v>
      </c>
      <c r="X91" s="61">
        <v>175705</v>
      </c>
      <c r="Y91" s="61">
        <v>56188</v>
      </c>
      <c r="Z91" s="61">
        <v>52000</v>
      </c>
      <c r="AA91" s="61"/>
      <c r="AB91" s="61"/>
      <c r="AC91" s="61"/>
      <c r="AD91" s="61">
        <v>90784</v>
      </c>
      <c r="AE91" s="61">
        <v>26145</v>
      </c>
      <c r="AF91" s="17">
        <f t="shared" si="3"/>
        <v>5</v>
      </c>
    </row>
    <row r="92" spans="1:32" ht="147" customHeight="1" x14ac:dyDescent="0.25">
      <c r="A92" s="355"/>
      <c r="B92" s="356"/>
      <c r="C92" s="300"/>
      <c r="D92" s="248"/>
      <c r="E92" s="171" t="s">
        <v>315</v>
      </c>
      <c r="F92" s="140" t="s">
        <v>323</v>
      </c>
      <c r="G92" s="265"/>
      <c r="H92" s="165">
        <v>2</v>
      </c>
      <c r="I92" s="118">
        <v>25</v>
      </c>
      <c r="J92" s="140" t="s">
        <v>249</v>
      </c>
      <c r="K92" s="140" t="s">
        <v>324</v>
      </c>
      <c r="L92" s="140" t="s">
        <v>319</v>
      </c>
      <c r="M92" s="55">
        <v>43830</v>
      </c>
      <c r="N92" s="174">
        <v>1</v>
      </c>
      <c r="O92" s="11" t="s">
        <v>1020</v>
      </c>
      <c r="P92" s="40" t="s">
        <v>307</v>
      </c>
      <c r="Q92" s="40" t="s">
        <v>132</v>
      </c>
      <c r="R92" s="58">
        <v>33502086</v>
      </c>
      <c r="S92" s="59">
        <f t="shared" si="2"/>
        <v>33502086</v>
      </c>
      <c r="T92" s="60">
        <v>204121</v>
      </c>
      <c r="U92" s="61">
        <v>103121</v>
      </c>
      <c r="V92" s="61">
        <v>101000</v>
      </c>
      <c r="W92" s="61">
        <v>277299</v>
      </c>
      <c r="X92" s="61">
        <v>175705</v>
      </c>
      <c r="Y92" s="61">
        <v>56188</v>
      </c>
      <c r="Z92" s="61">
        <v>52000</v>
      </c>
      <c r="AA92" s="61"/>
      <c r="AB92" s="61"/>
      <c r="AC92" s="61"/>
      <c r="AD92" s="61">
        <v>90784</v>
      </c>
      <c r="AE92" s="61">
        <v>26145</v>
      </c>
      <c r="AF92" s="17">
        <f t="shared" si="3"/>
        <v>1</v>
      </c>
    </row>
    <row r="93" spans="1:32" ht="66" x14ac:dyDescent="0.25">
      <c r="A93" s="355"/>
      <c r="B93" s="356"/>
      <c r="C93" s="300"/>
      <c r="D93" s="140" t="s">
        <v>325</v>
      </c>
      <c r="E93" s="140" t="s">
        <v>303</v>
      </c>
      <c r="F93" s="140" t="s">
        <v>326</v>
      </c>
      <c r="G93" s="139" t="s">
        <v>327</v>
      </c>
      <c r="H93" s="166" t="s">
        <v>328</v>
      </c>
      <c r="I93" s="167" t="s">
        <v>329</v>
      </c>
      <c r="J93" s="140" t="s">
        <v>249</v>
      </c>
      <c r="K93" s="140" t="s">
        <v>330</v>
      </c>
      <c r="L93" s="140" t="s">
        <v>331</v>
      </c>
      <c r="M93" s="55">
        <v>43830</v>
      </c>
      <c r="N93" s="174">
        <v>33</v>
      </c>
      <c r="O93" s="9" t="s">
        <v>1022</v>
      </c>
      <c r="P93" s="40" t="s">
        <v>332</v>
      </c>
      <c r="Q93" s="40" t="s">
        <v>132</v>
      </c>
      <c r="R93" s="58">
        <v>1241951150</v>
      </c>
      <c r="S93" s="59">
        <f t="shared" si="2"/>
        <v>1241951150</v>
      </c>
      <c r="T93" s="60">
        <v>204121</v>
      </c>
      <c r="U93" s="61">
        <v>103121</v>
      </c>
      <c r="V93" s="61">
        <v>101000</v>
      </c>
      <c r="W93" s="61">
        <v>277299</v>
      </c>
      <c r="X93" s="61">
        <v>175705</v>
      </c>
      <c r="Y93" s="61">
        <v>56188</v>
      </c>
      <c r="Z93" s="61">
        <v>52000</v>
      </c>
      <c r="AA93" s="61"/>
      <c r="AB93" s="61"/>
      <c r="AC93" s="61"/>
      <c r="AD93" s="61">
        <v>90784</v>
      </c>
      <c r="AE93" s="61">
        <v>26145</v>
      </c>
      <c r="AF93" s="17">
        <f t="shared" si="3"/>
        <v>33</v>
      </c>
    </row>
    <row r="94" spans="1:32" ht="107.25" customHeight="1" x14ac:dyDescent="0.25">
      <c r="A94" s="355"/>
      <c r="B94" s="356"/>
      <c r="C94" s="300"/>
      <c r="D94" s="140" t="s">
        <v>294</v>
      </c>
      <c r="E94" s="140" t="s">
        <v>333</v>
      </c>
      <c r="F94" s="140" t="s">
        <v>334</v>
      </c>
      <c r="G94" s="140" t="s">
        <v>335</v>
      </c>
      <c r="H94" s="19">
        <v>25</v>
      </c>
      <c r="I94" s="19">
        <v>25</v>
      </c>
      <c r="J94" s="140" t="s">
        <v>249</v>
      </c>
      <c r="K94" s="140" t="s">
        <v>336</v>
      </c>
      <c r="L94" s="130" t="s">
        <v>337</v>
      </c>
      <c r="M94" s="55">
        <v>43830</v>
      </c>
      <c r="N94" s="175">
        <v>6</v>
      </c>
      <c r="O94" s="9" t="s">
        <v>1023</v>
      </c>
      <c r="P94" s="40" t="s">
        <v>332</v>
      </c>
      <c r="Q94" s="40" t="s">
        <v>132</v>
      </c>
      <c r="R94" s="69">
        <v>253150300</v>
      </c>
      <c r="S94" s="59">
        <f t="shared" si="2"/>
        <v>253150300</v>
      </c>
      <c r="T94" s="60">
        <v>204121</v>
      </c>
      <c r="U94" s="61">
        <v>103121</v>
      </c>
      <c r="V94" s="61">
        <v>101000</v>
      </c>
      <c r="W94" s="61">
        <v>277299</v>
      </c>
      <c r="X94" s="61">
        <v>175705</v>
      </c>
      <c r="Y94" s="61">
        <v>56188</v>
      </c>
      <c r="Z94" s="61">
        <v>52000</v>
      </c>
      <c r="AA94" s="61"/>
      <c r="AB94" s="61"/>
      <c r="AC94" s="61"/>
      <c r="AD94" s="61">
        <v>90784</v>
      </c>
      <c r="AE94" s="61">
        <v>26145</v>
      </c>
      <c r="AF94" s="17">
        <f t="shared" si="3"/>
        <v>6</v>
      </c>
    </row>
    <row r="95" spans="1:32" ht="108.75" customHeight="1" x14ac:dyDescent="0.25">
      <c r="A95" s="355"/>
      <c r="B95" s="356"/>
      <c r="C95" s="300"/>
      <c r="D95" s="140" t="s">
        <v>308</v>
      </c>
      <c r="E95" s="140" t="s">
        <v>223</v>
      </c>
      <c r="F95" s="130" t="s">
        <v>338</v>
      </c>
      <c r="G95" s="130" t="s">
        <v>339</v>
      </c>
      <c r="H95" s="19">
        <v>25</v>
      </c>
      <c r="I95" s="19">
        <v>25</v>
      </c>
      <c r="J95" s="140" t="s">
        <v>249</v>
      </c>
      <c r="K95" s="140" t="s">
        <v>340</v>
      </c>
      <c r="L95" s="140" t="s">
        <v>299</v>
      </c>
      <c r="M95" s="55">
        <v>43830</v>
      </c>
      <c r="N95" s="175">
        <v>18</v>
      </c>
      <c r="O95" s="9" t="s">
        <v>1017</v>
      </c>
      <c r="P95" s="40" t="s">
        <v>332</v>
      </c>
      <c r="Q95" s="40" t="s">
        <v>132</v>
      </c>
      <c r="R95" s="17">
        <v>886861280</v>
      </c>
      <c r="S95" s="59">
        <f t="shared" si="2"/>
        <v>886861280</v>
      </c>
      <c r="T95" s="60">
        <v>204121</v>
      </c>
      <c r="U95" s="61">
        <v>103121</v>
      </c>
      <c r="V95" s="61">
        <v>101000</v>
      </c>
      <c r="W95" s="61">
        <v>277299</v>
      </c>
      <c r="X95" s="61">
        <v>175705</v>
      </c>
      <c r="Y95" s="61">
        <v>56188</v>
      </c>
      <c r="Z95" s="61">
        <v>52000</v>
      </c>
      <c r="AA95" s="61"/>
      <c r="AB95" s="61"/>
      <c r="AC95" s="61"/>
      <c r="AD95" s="61">
        <v>90784</v>
      </c>
      <c r="AE95" s="61">
        <v>26145</v>
      </c>
      <c r="AF95" s="17">
        <f t="shared" si="3"/>
        <v>18</v>
      </c>
    </row>
    <row r="96" spans="1:32" ht="68.25" customHeight="1" x14ac:dyDescent="0.3">
      <c r="A96" s="355"/>
      <c r="B96" s="247" t="s">
        <v>341</v>
      </c>
      <c r="C96" s="247" t="s">
        <v>342</v>
      </c>
      <c r="D96" s="285" t="s">
        <v>343</v>
      </c>
      <c r="E96" s="401"/>
      <c r="F96" s="285" t="s">
        <v>344</v>
      </c>
      <c r="G96" s="401" t="s">
        <v>345</v>
      </c>
      <c r="H96" s="226"/>
      <c r="I96" s="226"/>
      <c r="J96" s="248" t="s">
        <v>346</v>
      </c>
      <c r="K96" s="134" t="s">
        <v>907</v>
      </c>
      <c r="L96" s="134" t="s">
        <v>347</v>
      </c>
      <c r="M96" s="70">
        <v>43511</v>
      </c>
      <c r="N96" s="185"/>
      <c r="O96" s="71" t="s">
        <v>348</v>
      </c>
      <c r="P96" s="110"/>
      <c r="Q96" s="289" t="s">
        <v>349</v>
      </c>
      <c r="R96" s="290">
        <v>41761358944.889999</v>
      </c>
      <c r="S96" s="73"/>
      <c r="T96" s="64"/>
      <c r="U96" s="64"/>
      <c r="V96" s="15"/>
      <c r="W96" s="15"/>
      <c r="X96" s="15"/>
      <c r="Y96" s="15"/>
      <c r="Z96" s="15"/>
      <c r="AA96" s="15"/>
      <c r="AB96" s="15"/>
      <c r="AC96" s="15"/>
      <c r="AD96" s="15"/>
      <c r="AE96" s="15"/>
      <c r="AF96" s="15"/>
    </row>
    <row r="97" spans="1:32" ht="89.25" customHeight="1" x14ac:dyDescent="0.3">
      <c r="A97" s="355"/>
      <c r="B97" s="247"/>
      <c r="C97" s="247"/>
      <c r="D97" s="285"/>
      <c r="E97" s="298"/>
      <c r="F97" s="285"/>
      <c r="G97" s="298"/>
      <c r="H97" s="227"/>
      <c r="I97" s="227"/>
      <c r="J97" s="248"/>
      <c r="K97" s="134" t="s">
        <v>908</v>
      </c>
      <c r="L97" s="134" t="s">
        <v>350</v>
      </c>
      <c r="M97" s="70">
        <v>43830</v>
      </c>
      <c r="N97" s="185"/>
      <c r="O97" s="71" t="s">
        <v>348</v>
      </c>
      <c r="P97" s="110"/>
      <c r="Q97" s="289"/>
      <c r="R97" s="290"/>
      <c r="S97" s="73"/>
      <c r="T97" s="64"/>
      <c r="U97" s="64"/>
      <c r="V97" s="15"/>
      <c r="W97" s="15"/>
      <c r="X97" s="15"/>
      <c r="Y97" s="15"/>
      <c r="Z97" s="15"/>
      <c r="AA97" s="15"/>
      <c r="AB97" s="15"/>
      <c r="AC97" s="15"/>
      <c r="AD97" s="15"/>
      <c r="AE97" s="15"/>
      <c r="AF97" s="15"/>
    </row>
    <row r="98" spans="1:32" ht="60" customHeight="1" x14ac:dyDescent="0.3">
      <c r="A98" s="355"/>
      <c r="B98" s="247"/>
      <c r="C98" s="247"/>
      <c r="D98" s="285"/>
      <c r="E98" s="298"/>
      <c r="F98" s="285"/>
      <c r="G98" s="298"/>
      <c r="H98" s="227"/>
      <c r="I98" s="227"/>
      <c r="J98" s="285" t="s">
        <v>351</v>
      </c>
      <c r="K98" s="134" t="s">
        <v>909</v>
      </c>
      <c r="L98" s="134" t="s">
        <v>352</v>
      </c>
      <c r="M98" s="70">
        <v>43555</v>
      </c>
      <c r="N98" s="185"/>
      <c r="O98" s="71" t="s">
        <v>353</v>
      </c>
      <c r="P98" s="110"/>
      <c r="Q98" s="289" t="s">
        <v>349</v>
      </c>
      <c r="R98" s="290">
        <f>25000000*86</f>
        <v>2150000000</v>
      </c>
      <c r="S98" s="73"/>
      <c r="T98" s="64"/>
      <c r="U98" s="64"/>
      <c r="V98" s="15"/>
      <c r="W98" s="15"/>
      <c r="X98" s="15"/>
      <c r="Y98" s="15"/>
      <c r="Z98" s="15"/>
      <c r="AA98" s="15"/>
      <c r="AB98" s="15"/>
      <c r="AC98" s="15"/>
      <c r="AD98" s="15"/>
      <c r="AE98" s="15"/>
      <c r="AF98" s="15"/>
    </row>
    <row r="99" spans="1:32" ht="44.25" customHeight="1" x14ac:dyDescent="0.3">
      <c r="A99" s="355"/>
      <c r="B99" s="247"/>
      <c r="C99" s="247"/>
      <c r="D99" s="285"/>
      <c r="E99" s="298"/>
      <c r="F99" s="285"/>
      <c r="G99" s="298"/>
      <c r="H99" s="227"/>
      <c r="I99" s="227"/>
      <c r="J99" s="285"/>
      <c r="K99" s="134" t="s">
        <v>908</v>
      </c>
      <c r="L99" s="134" t="s">
        <v>350</v>
      </c>
      <c r="M99" s="70">
        <v>43830</v>
      </c>
      <c r="N99" s="185"/>
      <c r="O99" s="71" t="s">
        <v>354</v>
      </c>
      <c r="P99" s="110"/>
      <c r="Q99" s="289"/>
      <c r="R99" s="290"/>
      <c r="S99" s="73"/>
      <c r="T99" s="64"/>
      <c r="U99" s="64"/>
      <c r="V99" s="15"/>
      <c r="W99" s="15"/>
      <c r="X99" s="15"/>
      <c r="Y99" s="15"/>
      <c r="Z99" s="15"/>
      <c r="AA99" s="15"/>
      <c r="AB99" s="15"/>
      <c r="AC99" s="15"/>
      <c r="AD99" s="15"/>
      <c r="AE99" s="15"/>
      <c r="AF99" s="15"/>
    </row>
    <row r="100" spans="1:32" ht="54" customHeight="1" x14ac:dyDescent="0.3">
      <c r="A100" s="355"/>
      <c r="B100" s="247"/>
      <c r="C100" s="247"/>
      <c r="D100" s="285"/>
      <c r="E100" s="298"/>
      <c r="F100" s="285"/>
      <c r="G100" s="298"/>
      <c r="H100" s="227"/>
      <c r="I100" s="227"/>
      <c r="J100" s="285" t="s">
        <v>355</v>
      </c>
      <c r="K100" s="134" t="s">
        <v>909</v>
      </c>
      <c r="L100" s="134" t="s">
        <v>352</v>
      </c>
      <c r="M100" s="70">
        <v>43555</v>
      </c>
      <c r="N100" s="185"/>
      <c r="O100" s="71" t="s">
        <v>353</v>
      </c>
      <c r="P100" s="110"/>
      <c r="Q100" s="289" t="s">
        <v>349</v>
      </c>
      <c r="R100" s="290">
        <f>29*25000000</f>
        <v>725000000</v>
      </c>
      <c r="S100" s="73"/>
      <c r="T100" s="64"/>
      <c r="U100" s="64"/>
      <c r="V100" s="15"/>
      <c r="W100" s="15"/>
      <c r="X100" s="15"/>
      <c r="Y100" s="15"/>
      <c r="Z100" s="15"/>
      <c r="AA100" s="15"/>
      <c r="AB100" s="15"/>
      <c r="AC100" s="15"/>
      <c r="AD100" s="15"/>
      <c r="AE100" s="15"/>
      <c r="AF100" s="15"/>
    </row>
    <row r="101" spans="1:32" ht="42.75" customHeight="1" x14ac:dyDescent="0.3">
      <c r="A101" s="355"/>
      <c r="B101" s="247"/>
      <c r="C101" s="247"/>
      <c r="D101" s="285"/>
      <c r="E101" s="298"/>
      <c r="F101" s="285"/>
      <c r="G101" s="294"/>
      <c r="H101" s="227"/>
      <c r="I101" s="227"/>
      <c r="J101" s="285"/>
      <c r="K101" s="134" t="s">
        <v>908</v>
      </c>
      <c r="L101" s="134" t="s">
        <v>350</v>
      </c>
      <c r="M101" s="70">
        <v>43830</v>
      </c>
      <c r="N101" s="185"/>
      <c r="O101" s="71" t="s">
        <v>354</v>
      </c>
      <c r="P101" s="110"/>
      <c r="Q101" s="289"/>
      <c r="R101" s="290"/>
      <c r="S101" s="73"/>
      <c r="T101" s="64"/>
      <c r="U101" s="64"/>
      <c r="V101" s="15"/>
      <c r="W101" s="15"/>
      <c r="X101" s="15"/>
      <c r="Y101" s="15"/>
      <c r="Z101" s="15"/>
      <c r="AA101" s="15"/>
      <c r="AB101" s="15"/>
      <c r="AC101" s="15"/>
      <c r="AD101" s="15"/>
      <c r="AE101" s="15"/>
      <c r="AF101" s="15"/>
    </row>
    <row r="102" spans="1:32" ht="113.25" customHeight="1" x14ac:dyDescent="0.3">
      <c r="A102" s="355"/>
      <c r="B102" s="247"/>
      <c r="C102" s="247"/>
      <c r="D102" s="285"/>
      <c r="E102" s="294"/>
      <c r="F102" s="134" t="s">
        <v>356</v>
      </c>
      <c r="G102" s="134" t="s">
        <v>357</v>
      </c>
      <c r="H102" s="228"/>
      <c r="I102" s="228"/>
      <c r="J102" s="134" t="s">
        <v>358</v>
      </c>
      <c r="K102" s="134" t="s">
        <v>910</v>
      </c>
      <c r="L102" s="134" t="s">
        <v>359</v>
      </c>
      <c r="M102" s="70">
        <v>43646</v>
      </c>
      <c r="N102" s="185"/>
      <c r="O102" s="71" t="s">
        <v>360</v>
      </c>
      <c r="P102" s="110"/>
      <c r="Q102" s="72" t="s">
        <v>349</v>
      </c>
      <c r="R102" s="74">
        <v>1703607193</v>
      </c>
      <c r="S102" s="73"/>
      <c r="T102" s="64"/>
      <c r="U102" s="64"/>
      <c r="V102" s="15"/>
      <c r="W102" s="15"/>
      <c r="X102" s="15"/>
      <c r="Y102" s="15"/>
      <c r="Z102" s="15"/>
      <c r="AA102" s="15"/>
      <c r="AB102" s="15"/>
      <c r="AC102" s="15"/>
      <c r="AD102" s="15"/>
      <c r="AE102" s="15"/>
      <c r="AF102" s="15"/>
    </row>
    <row r="103" spans="1:32" ht="105" customHeight="1" x14ac:dyDescent="0.3">
      <c r="A103" s="355"/>
      <c r="B103" s="247"/>
      <c r="C103" s="109" t="s">
        <v>1063</v>
      </c>
      <c r="D103" s="134"/>
      <c r="E103" s="151"/>
      <c r="F103" s="134" t="s">
        <v>1060</v>
      </c>
      <c r="G103" s="134" t="s">
        <v>1061</v>
      </c>
      <c r="H103" s="116"/>
      <c r="I103" s="116"/>
      <c r="J103" s="134" t="s">
        <v>1062</v>
      </c>
      <c r="K103" s="134" t="s">
        <v>1064</v>
      </c>
      <c r="L103" s="134" t="s">
        <v>1065</v>
      </c>
      <c r="M103" s="70">
        <v>43830</v>
      </c>
      <c r="N103" s="185"/>
      <c r="O103" s="71" t="s">
        <v>1059</v>
      </c>
      <c r="P103" s="110"/>
      <c r="Q103" s="72" t="s">
        <v>349</v>
      </c>
      <c r="R103" s="74">
        <v>3945181555</v>
      </c>
      <c r="S103" s="73"/>
      <c r="T103" s="64"/>
      <c r="U103" s="64"/>
      <c r="V103" s="15"/>
      <c r="W103" s="15"/>
      <c r="X103" s="15"/>
      <c r="Y103" s="15"/>
      <c r="Z103" s="15"/>
      <c r="AA103" s="15"/>
      <c r="AB103" s="15"/>
      <c r="AC103" s="15"/>
      <c r="AD103" s="15"/>
      <c r="AE103" s="15"/>
      <c r="AF103" s="15"/>
    </row>
    <row r="104" spans="1:32" ht="48" customHeight="1" x14ac:dyDescent="0.3">
      <c r="A104" s="355"/>
      <c r="B104" s="247"/>
      <c r="C104" s="287" t="s">
        <v>361</v>
      </c>
      <c r="D104" s="261" t="s">
        <v>362</v>
      </c>
      <c r="E104" s="402"/>
      <c r="F104" s="285" t="s">
        <v>547</v>
      </c>
      <c r="G104" s="285" t="s">
        <v>363</v>
      </c>
      <c r="H104" s="276"/>
      <c r="I104" s="276"/>
      <c r="J104" s="261" t="s">
        <v>364</v>
      </c>
      <c r="K104" s="31" t="s">
        <v>365</v>
      </c>
      <c r="L104" s="134" t="s">
        <v>366</v>
      </c>
      <c r="M104" s="70">
        <v>43524</v>
      </c>
      <c r="N104" s="179"/>
      <c r="O104" s="71" t="s">
        <v>367</v>
      </c>
      <c r="P104" s="111"/>
      <c r="Q104" s="271" t="s">
        <v>349</v>
      </c>
      <c r="R104" s="286">
        <v>1360295064.1600001</v>
      </c>
      <c r="S104" s="73"/>
      <c r="T104" s="64"/>
      <c r="U104" s="64"/>
      <c r="V104" s="15"/>
      <c r="W104" s="15"/>
      <c r="X104" s="15"/>
      <c r="Y104" s="15"/>
      <c r="Z104" s="15"/>
      <c r="AA104" s="15"/>
      <c r="AB104" s="15"/>
      <c r="AC104" s="15"/>
      <c r="AD104" s="15"/>
      <c r="AE104" s="15"/>
      <c r="AF104" s="15"/>
    </row>
    <row r="105" spans="1:32" ht="41.25" customHeight="1" x14ac:dyDescent="0.3">
      <c r="A105" s="355"/>
      <c r="B105" s="247"/>
      <c r="C105" s="287"/>
      <c r="D105" s="261"/>
      <c r="E105" s="403"/>
      <c r="F105" s="285"/>
      <c r="G105" s="285"/>
      <c r="H105" s="277"/>
      <c r="I105" s="277"/>
      <c r="J105" s="261"/>
      <c r="K105" s="134" t="s">
        <v>368</v>
      </c>
      <c r="L105" s="134" t="s">
        <v>369</v>
      </c>
      <c r="M105" s="70">
        <v>43585</v>
      </c>
      <c r="N105" s="179"/>
      <c r="O105" s="71" t="s">
        <v>370</v>
      </c>
      <c r="P105" s="111"/>
      <c r="Q105" s="271"/>
      <c r="R105" s="286"/>
      <c r="S105" s="73"/>
      <c r="T105" s="64"/>
      <c r="U105" s="64"/>
      <c r="V105" s="15"/>
      <c r="W105" s="15"/>
      <c r="X105" s="15"/>
      <c r="Y105" s="15"/>
      <c r="Z105" s="15"/>
      <c r="AA105" s="15"/>
      <c r="AB105" s="15"/>
      <c r="AC105" s="15"/>
      <c r="AD105" s="15"/>
      <c r="AE105" s="15"/>
      <c r="AF105" s="15"/>
    </row>
    <row r="106" spans="1:32" ht="16.5" x14ac:dyDescent="0.3">
      <c r="A106" s="355"/>
      <c r="B106" s="247"/>
      <c r="C106" s="287"/>
      <c r="D106" s="261"/>
      <c r="E106" s="403"/>
      <c r="F106" s="285"/>
      <c r="G106" s="285"/>
      <c r="H106" s="277"/>
      <c r="I106" s="277"/>
      <c r="J106" s="261"/>
      <c r="K106" s="134" t="s">
        <v>371</v>
      </c>
      <c r="L106" s="134" t="s">
        <v>372</v>
      </c>
      <c r="M106" s="70">
        <v>43830</v>
      </c>
      <c r="N106" s="179"/>
      <c r="O106" s="71" t="s">
        <v>373</v>
      </c>
      <c r="P106" s="111"/>
      <c r="Q106" s="271"/>
      <c r="R106" s="286"/>
      <c r="S106" s="73"/>
      <c r="T106" s="64"/>
      <c r="U106" s="64"/>
      <c r="V106" s="15"/>
      <c r="W106" s="15"/>
      <c r="X106" s="15"/>
      <c r="Y106" s="15"/>
      <c r="Z106" s="15"/>
      <c r="AA106" s="15"/>
      <c r="AB106" s="15"/>
      <c r="AC106" s="15"/>
      <c r="AD106" s="15"/>
      <c r="AE106" s="15"/>
      <c r="AF106" s="15"/>
    </row>
    <row r="107" spans="1:32" ht="50.25" customHeight="1" x14ac:dyDescent="0.3">
      <c r="A107" s="355"/>
      <c r="B107" s="247"/>
      <c r="C107" s="287"/>
      <c r="D107" s="261"/>
      <c r="E107" s="403"/>
      <c r="F107" s="285"/>
      <c r="G107" s="285"/>
      <c r="H107" s="277"/>
      <c r="I107" s="277"/>
      <c r="J107" s="261" t="s">
        <v>374</v>
      </c>
      <c r="K107" s="31" t="s">
        <v>365</v>
      </c>
      <c r="L107" s="134" t="s">
        <v>366</v>
      </c>
      <c r="M107" s="70">
        <v>43524</v>
      </c>
      <c r="N107" s="179"/>
      <c r="O107" s="71" t="s">
        <v>367</v>
      </c>
      <c r="P107" s="111"/>
      <c r="Q107" s="271" t="s">
        <v>349</v>
      </c>
      <c r="R107" s="286">
        <v>1689410653.4000001</v>
      </c>
      <c r="S107" s="73"/>
      <c r="T107" s="64"/>
      <c r="U107" s="64"/>
      <c r="V107" s="15"/>
      <c r="W107" s="15"/>
      <c r="X107" s="15"/>
      <c r="Y107" s="15"/>
      <c r="Z107" s="15"/>
      <c r="AA107" s="15"/>
      <c r="AB107" s="15"/>
      <c r="AC107" s="15"/>
      <c r="AD107" s="15"/>
      <c r="AE107" s="15"/>
      <c r="AF107" s="15"/>
    </row>
    <row r="108" spans="1:32" ht="33" x14ac:dyDescent="0.3">
      <c r="A108" s="355"/>
      <c r="B108" s="247"/>
      <c r="C108" s="287"/>
      <c r="D108" s="261"/>
      <c r="E108" s="403"/>
      <c r="F108" s="285"/>
      <c r="G108" s="285"/>
      <c r="H108" s="277"/>
      <c r="I108" s="277"/>
      <c r="J108" s="261"/>
      <c r="K108" s="134" t="s">
        <v>368</v>
      </c>
      <c r="L108" s="134" t="s">
        <v>369</v>
      </c>
      <c r="M108" s="70">
        <v>43585</v>
      </c>
      <c r="N108" s="179"/>
      <c r="O108" s="71" t="s">
        <v>370</v>
      </c>
      <c r="P108" s="111"/>
      <c r="Q108" s="271"/>
      <c r="R108" s="286"/>
      <c r="S108" s="73"/>
      <c r="T108" s="64"/>
      <c r="U108" s="64"/>
      <c r="V108" s="15"/>
      <c r="W108" s="15"/>
      <c r="X108" s="15"/>
      <c r="Y108" s="15"/>
      <c r="Z108" s="15"/>
      <c r="AA108" s="15"/>
      <c r="AB108" s="15"/>
      <c r="AC108" s="15"/>
      <c r="AD108" s="15"/>
      <c r="AE108" s="15"/>
      <c r="AF108" s="15"/>
    </row>
    <row r="109" spans="1:32" ht="16.5" x14ac:dyDescent="0.3">
      <c r="A109" s="355"/>
      <c r="B109" s="247"/>
      <c r="C109" s="287"/>
      <c r="D109" s="261"/>
      <c r="E109" s="403"/>
      <c r="F109" s="285"/>
      <c r="G109" s="285"/>
      <c r="H109" s="277"/>
      <c r="I109" s="277"/>
      <c r="J109" s="261"/>
      <c r="K109" s="134" t="s">
        <v>371</v>
      </c>
      <c r="L109" s="134" t="s">
        <v>372</v>
      </c>
      <c r="M109" s="70">
        <v>43830</v>
      </c>
      <c r="N109" s="179"/>
      <c r="O109" s="71" t="s">
        <v>373</v>
      </c>
      <c r="P109" s="111"/>
      <c r="Q109" s="271"/>
      <c r="R109" s="286"/>
      <c r="S109" s="73"/>
      <c r="T109" s="64"/>
      <c r="U109" s="64"/>
      <c r="V109" s="15"/>
      <c r="W109" s="15"/>
      <c r="X109" s="15"/>
      <c r="Y109" s="15"/>
      <c r="Z109" s="15"/>
      <c r="AA109" s="15"/>
      <c r="AB109" s="15"/>
      <c r="AC109" s="15"/>
      <c r="AD109" s="15"/>
      <c r="AE109" s="15"/>
      <c r="AF109" s="15"/>
    </row>
    <row r="110" spans="1:32" ht="44.25" customHeight="1" x14ac:dyDescent="0.3">
      <c r="A110" s="355"/>
      <c r="B110" s="247"/>
      <c r="C110" s="287"/>
      <c r="D110" s="261"/>
      <c r="E110" s="403"/>
      <c r="F110" s="285"/>
      <c r="G110" s="285"/>
      <c r="H110" s="277"/>
      <c r="I110" s="277"/>
      <c r="J110" s="261" t="s">
        <v>375</v>
      </c>
      <c r="K110" s="31" t="s">
        <v>365</v>
      </c>
      <c r="L110" s="134" t="s">
        <v>366</v>
      </c>
      <c r="M110" s="70">
        <v>43524</v>
      </c>
      <c r="N110" s="179"/>
      <c r="O110" s="71" t="s">
        <v>367</v>
      </c>
      <c r="P110" s="111"/>
      <c r="Q110" s="271" t="s">
        <v>349</v>
      </c>
      <c r="R110" s="286">
        <v>6673665649</v>
      </c>
      <c r="S110" s="73"/>
      <c r="T110" s="64"/>
      <c r="U110" s="64"/>
      <c r="V110" s="15"/>
      <c r="W110" s="15"/>
      <c r="X110" s="15"/>
      <c r="Y110" s="15"/>
      <c r="Z110" s="15"/>
      <c r="AA110" s="15"/>
      <c r="AB110" s="15"/>
      <c r="AC110" s="15"/>
      <c r="AD110" s="15"/>
      <c r="AE110" s="15"/>
      <c r="AF110" s="15"/>
    </row>
    <row r="111" spans="1:32" ht="33" x14ac:dyDescent="0.3">
      <c r="A111" s="355"/>
      <c r="B111" s="247"/>
      <c r="C111" s="287"/>
      <c r="D111" s="261"/>
      <c r="E111" s="403"/>
      <c r="F111" s="285"/>
      <c r="G111" s="285"/>
      <c r="H111" s="277"/>
      <c r="I111" s="277"/>
      <c r="J111" s="261"/>
      <c r="K111" s="134" t="s">
        <v>368</v>
      </c>
      <c r="L111" s="134" t="s">
        <v>369</v>
      </c>
      <c r="M111" s="70">
        <v>43585</v>
      </c>
      <c r="N111" s="179"/>
      <c r="O111" s="71" t="s">
        <v>370</v>
      </c>
      <c r="P111" s="111"/>
      <c r="Q111" s="271"/>
      <c r="R111" s="286"/>
      <c r="S111" s="73"/>
      <c r="T111" s="64"/>
      <c r="U111" s="64"/>
      <c r="V111" s="15"/>
      <c r="W111" s="15"/>
      <c r="X111" s="15"/>
      <c r="Y111" s="15"/>
      <c r="Z111" s="15"/>
      <c r="AA111" s="15"/>
      <c r="AB111" s="15"/>
      <c r="AC111" s="15"/>
      <c r="AD111" s="15"/>
      <c r="AE111" s="15"/>
      <c r="AF111" s="15"/>
    </row>
    <row r="112" spans="1:32" ht="16.5" x14ac:dyDescent="0.3">
      <c r="A112" s="355"/>
      <c r="B112" s="247"/>
      <c r="C112" s="287"/>
      <c r="D112" s="261"/>
      <c r="E112" s="403"/>
      <c r="F112" s="285"/>
      <c r="G112" s="285"/>
      <c r="H112" s="277"/>
      <c r="I112" s="277"/>
      <c r="J112" s="261"/>
      <c r="K112" s="134" t="s">
        <v>371</v>
      </c>
      <c r="L112" s="134" t="s">
        <v>372</v>
      </c>
      <c r="M112" s="70">
        <v>43830</v>
      </c>
      <c r="N112" s="179"/>
      <c r="O112" s="71" t="s">
        <v>373</v>
      </c>
      <c r="P112" s="111"/>
      <c r="Q112" s="271"/>
      <c r="R112" s="286"/>
      <c r="S112" s="73"/>
      <c r="T112" s="64"/>
      <c r="U112" s="64"/>
      <c r="V112" s="15"/>
      <c r="W112" s="15"/>
      <c r="X112" s="15"/>
      <c r="Y112" s="15"/>
      <c r="Z112" s="15"/>
      <c r="AA112" s="15"/>
      <c r="AB112" s="15"/>
      <c r="AC112" s="15"/>
      <c r="AD112" s="15"/>
      <c r="AE112" s="15"/>
      <c r="AF112" s="15"/>
    </row>
    <row r="113" spans="1:32" ht="38.25" customHeight="1" x14ac:dyDescent="0.3">
      <c r="A113" s="355"/>
      <c r="B113" s="247"/>
      <c r="C113" s="287"/>
      <c r="D113" s="261"/>
      <c r="E113" s="403"/>
      <c r="F113" s="285"/>
      <c r="G113" s="285"/>
      <c r="H113" s="277"/>
      <c r="I113" s="277"/>
      <c r="J113" s="261" t="s">
        <v>376</v>
      </c>
      <c r="K113" s="31" t="s">
        <v>365</v>
      </c>
      <c r="L113" s="134" t="s">
        <v>366</v>
      </c>
      <c r="M113" s="70">
        <v>43524</v>
      </c>
      <c r="N113" s="179"/>
      <c r="O113" s="71" t="s">
        <v>367</v>
      </c>
      <c r="P113" s="111"/>
      <c r="Q113" s="271" t="s">
        <v>349</v>
      </c>
      <c r="R113" s="286">
        <v>21536156041.349998</v>
      </c>
      <c r="S113" s="73"/>
      <c r="T113" s="64"/>
      <c r="U113" s="64"/>
      <c r="V113" s="15"/>
      <c r="W113" s="15"/>
      <c r="X113" s="15"/>
      <c r="Y113" s="15"/>
      <c r="Z113" s="15"/>
      <c r="AA113" s="15"/>
      <c r="AB113" s="15"/>
      <c r="AC113" s="15"/>
      <c r="AD113" s="15"/>
      <c r="AE113" s="15"/>
      <c r="AF113" s="15"/>
    </row>
    <row r="114" spans="1:32" ht="33" x14ac:dyDescent="0.3">
      <c r="A114" s="355"/>
      <c r="B114" s="247"/>
      <c r="C114" s="287"/>
      <c r="D114" s="261"/>
      <c r="E114" s="403"/>
      <c r="F114" s="285"/>
      <c r="G114" s="285"/>
      <c r="H114" s="277"/>
      <c r="I114" s="277"/>
      <c r="J114" s="261"/>
      <c r="K114" s="134" t="s">
        <v>368</v>
      </c>
      <c r="L114" s="134" t="s">
        <v>369</v>
      </c>
      <c r="M114" s="70">
        <v>43585</v>
      </c>
      <c r="N114" s="179"/>
      <c r="O114" s="71" t="s">
        <v>370</v>
      </c>
      <c r="P114" s="111"/>
      <c r="Q114" s="271"/>
      <c r="R114" s="286"/>
      <c r="S114" s="73"/>
      <c r="T114" s="64"/>
      <c r="U114" s="64"/>
      <c r="V114" s="15"/>
      <c r="W114" s="15"/>
      <c r="X114" s="15"/>
      <c r="Y114" s="15"/>
      <c r="Z114" s="15"/>
      <c r="AA114" s="15"/>
      <c r="AB114" s="15"/>
      <c r="AC114" s="15"/>
      <c r="AD114" s="15"/>
      <c r="AE114" s="15"/>
      <c r="AF114" s="15"/>
    </row>
    <row r="115" spans="1:32" ht="16.5" x14ac:dyDescent="0.3">
      <c r="A115" s="355"/>
      <c r="B115" s="247"/>
      <c r="C115" s="287"/>
      <c r="D115" s="261"/>
      <c r="E115" s="403"/>
      <c r="F115" s="285"/>
      <c r="G115" s="285"/>
      <c r="H115" s="277"/>
      <c r="I115" s="277"/>
      <c r="J115" s="261"/>
      <c r="K115" s="134" t="s">
        <v>371</v>
      </c>
      <c r="L115" s="134" t="s">
        <v>372</v>
      </c>
      <c r="M115" s="70">
        <v>43830</v>
      </c>
      <c r="N115" s="179"/>
      <c r="O115" s="71" t="s">
        <v>373</v>
      </c>
      <c r="P115" s="111"/>
      <c r="Q115" s="271"/>
      <c r="R115" s="286"/>
      <c r="S115" s="73"/>
      <c r="T115" s="64"/>
      <c r="U115" s="64"/>
      <c r="V115" s="15"/>
      <c r="W115" s="15"/>
      <c r="X115" s="15"/>
      <c r="Y115" s="15"/>
      <c r="Z115" s="15"/>
      <c r="AA115" s="15"/>
      <c r="AB115" s="15"/>
      <c r="AC115" s="15"/>
      <c r="AD115" s="15"/>
      <c r="AE115" s="15"/>
      <c r="AF115" s="15"/>
    </row>
    <row r="116" spans="1:32" ht="45" customHeight="1" x14ac:dyDescent="0.3">
      <c r="A116" s="355"/>
      <c r="B116" s="247"/>
      <c r="C116" s="287"/>
      <c r="D116" s="261"/>
      <c r="E116" s="403"/>
      <c r="F116" s="285"/>
      <c r="G116" s="285"/>
      <c r="H116" s="277"/>
      <c r="I116" s="277"/>
      <c r="J116" s="261" t="s">
        <v>377</v>
      </c>
      <c r="K116" s="31" t="s">
        <v>365</v>
      </c>
      <c r="L116" s="134" t="s">
        <v>366</v>
      </c>
      <c r="M116" s="70">
        <v>43524</v>
      </c>
      <c r="N116" s="179"/>
      <c r="O116" s="71" t="s">
        <v>367</v>
      </c>
      <c r="P116" s="111"/>
      <c r="Q116" s="271"/>
      <c r="R116" s="286">
        <v>1900000000</v>
      </c>
      <c r="S116" s="73"/>
      <c r="T116" s="64"/>
      <c r="U116" s="64"/>
      <c r="V116" s="15"/>
      <c r="W116" s="15"/>
      <c r="X116" s="15"/>
      <c r="Y116" s="15"/>
      <c r="Z116" s="15"/>
      <c r="AA116" s="15"/>
      <c r="AB116" s="15"/>
      <c r="AC116" s="15"/>
      <c r="AD116" s="15"/>
      <c r="AE116" s="15"/>
      <c r="AF116" s="15"/>
    </row>
    <row r="117" spans="1:32" ht="33" x14ac:dyDescent="0.3">
      <c r="A117" s="355"/>
      <c r="B117" s="247"/>
      <c r="C117" s="287"/>
      <c r="D117" s="261"/>
      <c r="E117" s="403"/>
      <c r="F117" s="285"/>
      <c r="G117" s="285"/>
      <c r="H117" s="277"/>
      <c r="I117" s="277"/>
      <c r="J117" s="261"/>
      <c r="K117" s="134" t="s">
        <v>368</v>
      </c>
      <c r="L117" s="134" t="s">
        <v>369</v>
      </c>
      <c r="M117" s="70">
        <v>43585</v>
      </c>
      <c r="N117" s="179"/>
      <c r="O117" s="71" t="s">
        <v>370</v>
      </c>
      <c r="P117" s="111"/>
      <c r="Q117" s="271"/>
      <c r="R117" s="286"/>
      <c r="S117" s="73"/>
      <c r="T117" s="64"/>
      <c r="U117" s="64"/>
      <c r="V117" s="15"/>
      <c r="W117" s="15"/>
      <c r="X117" s="15"/>
      <c r="Y117" s="15"/>
      <c r="Z117" s="15"/>
      <c r="AA117" s="15"/>
      <c r="AB117" s="15"/>
      <c r="AC117" s="15"/>
      <c r="AD117" s="15"/>
      <c r="AE117" s="15"/>
      <c r="AF117" s="15"/>
    </row>
    <row r="118" spans="1:32" ht="16.5" x14ac:dyDescent="0.3">
      <c r="A118" s="355"/>
      <c r="B118" s="247"/>
      <c r="C118" s="287"/>
      <c r="D118" s="261"/>
      <c r="E118" s="403"/>
      <c r="F118" s="285"/>
      <c r="G118" s="285"/>
      <c r="H118" s="277"/>
      <c r="I118" s="277"/>
      <c r="J118" s="261"/>
      <c r="K118" s="134" t="s">
        <v>371</v>
      </c>
      <c r="L118" s="134" t="s">
        <v>372</v>
      </c>
      <c r="M118" s="70">
        <v>43830</v>
      </c>
      <c r="N118" s="179"/>
      <c r="O118" s="71" t="s">
        <v>373</v>
      </c>
      <c r="P118" s="111"/>
      <c r="Q118" s="271"/>
      <c r="R118" s="286"/>
      <c r="S118" s="73"/>
      <c r="T118" s="64"/>
      <c r="U118" s="64"/>
      <c r="V118" s="15"/>
      <c r="W118" s="15"/>
      <c r="X118" s="15"/>
      <c r="Y118" s="15"/>
      <c r="Z118" s="15"/>
      <c r="AA118" s="15"/>
      <c r="AB118" s="15"/>
      <c r="AC118" s="15"/>
      <c r="AD118" s="15"/>
      <c r="AE118" s="15"/>
      <c r="AF118" s="15"/>
    </row>
    <row r="119" spans="1:32" ht="42" customHeight="1" x14ac:dyDescent="0.3">
      <c r="A119" s="355"/>
      <c r="B119" s="247"/>
      <c r="C119" s="287"/>
      <c r="D119" s="261"/>
      <c r="E119" s="403"/>
      <c r="F119" s="285"/>
      <c r="G119" s="285"/>
      <c r="H119" s="277"/>
      <c r="I119" s="277"/>
      <c r="J119" s="261" t="s">
        <v>378</v>
      </c>
      <c r="K119" s="31" t="s">
        <v>365</v>
      </c>
      <c r="L119" s="134" t="s">
        <v>366</v>
      </c>
      <c r="M119" s="70">
        <v>43524</v>
      </c>
      <c r="N119" s="179"/>
      <c r="O119" s="71" t="s">
        <v>367</v>
      </c>
      <c r="P119" s="111"/>
      <c r="Q119" s="271"/>
      <c r="R119" s="286">
        <v>3300000000</v>
      </c>
      <c r="S119" s="73"/>
      <c r="T119" s="64"/>
      <c r="U119" s="64"/>
      <c r="V119" s="15"/>
      <c r="W119" s="15"/>
      <c r="X119" s="15"/>
      <c r="Y119" s="15"/>
      <c r="Z119" s="15"/>
      <c r="AA119" s="15"/>
      <c r="AB119" s="15"/>
      <c r="AC119" s="15"/>
      <c r="AD119" s="15"/>
      <c r="AE119" s="15"/>
      <c r="AF119" s="15"/>
    </row>
    <row r="120" spans="1:32" ht="33" x14ac:dyDescent="0.3">
      <c r="A120" s="355"/>
      <c r="B120" s="247"/>
      <c r="C120" s="287"/>
      <c r="D120" s="261"/>
      <c r="E120" s="403"/>
      <c r="F120" s="285"/>
      <c r="G120" s="285"/>
      <c r="H120" s="277"/>
      <c r="I120" s="277"/>
      <c r="J120" s="261"/>
      <c r="K120" s="134" t="s">
        <v>368</v>
      </c>
      <c r="L120" s="134" t="s">
        <v>369</v>
      </c>
      <c r="M120" s="70">
        <v>43585</v>
      </c>
      <c r="N120" s="179"/>
      <c r="O120" s="71" t="s">
        <v>370</v>
      </c>
      <c r="P120" s="111"/>
      <c r="Q120" s="271"/>
      <c r="R120" s="286"/>
      <c r="S120" s="73"/>
      <c r="T120" s="64"/>
      <c r="U120" s="64"/>
      <c r="V120" s="15"/>
      <c r="W120" s="15"/>
      <c r="X120" s="15"/>
      <c r="Y120" s="15"/>
      <c r="Z120" s="15"/>
      <c r="AA120" s="15"/>
      <c r="AB120" s="15"/>
      <c r="AC120" s="15"/>
      <c r="AD120" s="15"/>
      <c r="AE120" s="15"/>
      <c r="AF120" s="15"/>
    </row>
    <row r="121" spans="1:32" ht="16.5" x14ac:dyDescent="0.3">
      <c r="A121" s="355"/>
      <c r="B121" s="247"/>
      <c r="C121" s="287"/>
      <c r="D121" s="261"/>
      <c r="E121" s="403"/>
      <c r="F121" s="285"/>
      <c r="G121" s="285"/>
      <c r="H121" s="277"/>
      <c r="I121" s="277"/>
      <c r="J121" s="261"/>
      <c r="K121" s="134" t="s">
        <v>371</v>
      </c>
      <c r="L121" s="134" t="s">
        <v>372</v>
      </c>
      <c r="M121" s="70">
        <v>43830</v>
      </c>
      <c r="N121" s="179"/>
      <c r="O121" s="71" t="s">
        <v>373</v>
      </c>
      <c r="P121" s="111"/>
      <c r="Q121" s="271"/>
      <c r="R121" s="286"/>
      <c r="S121" s="73"/>
      <c r="T121" s="64"/>
      <c r="U121" s="64"/>
      <c r="V121" s="15"/>
      <c r="W121" s="15"/>
      <c r="X121" s="15"/>
      <c r="Y121" s="15"/>
      <c r="Z121" s="15"/>
      <c r="AA121" s="15"/>
      <c r="AB121" s="15"/>
      <c r="AC121" s="15"/>
      <c r="AD121" s="15"/>
      <c r="AE121" s="15"/>
      <c r="AF121" s="15"/>
    </row>
    <row r="122" spans="1:32" ht="40.5" customHeight="1" x14ac:dyDescent="0.3">
      <c r="A122" s="355"/>
      <c r="B122" s="247"/>
      <c r="C122" s="287"/>
      <c r="D122" s="261"/>
      <c r="E122" s="403"/>
      <c r="F122" s="285"/>
      <c r="G122" s="285"/>
      <c r="H122" s="277"/>
      <c r="I122" s="277"/>
      <c r="J122" s="261" t="s">
        <v>379</v>
      </c>
      <c r="K122" s="31" t="s">
        <v>365</v>
      </c>
      <c r="L122" s="134" t="s">
        <v>366</v>
      </c>
      <c r="M122" s="70">
        <v>43524</v>
      </c>
      <c r="N122" s="179"/>
      <c r="O122" s="71" t="s">
        <v>367</v>
      </c>
      <c r="P122" s="111"/>
      <c r="Q122" s="271"/>
      <c r="R122" s="286">
        <v>1840000000</v>
      </c>
      <c r="S122" s="73"/>
      <c r="T122" s="64"/>
      <c r="U122" s="64"/>
      <c r="V122" s="15"/>
      <c r="W122" s="15"/>
      <c r="X122" s="15"/>
      <c r="Y122" s="15"/>
      <c r="Z122" s="15"/>
      <c r="AA122" s="15"/>
      <c r="AB122" s="15"/>
      <c r="AC122" s="15"/>
      <c r="AD122" s="15"/>
      <c r="AE122" s="15"/>
      <c r="AF122" s="15"/>
    </row>
    <row r="123" spans="1:32" ht="33" x14ac:dyDescent="0.3">
      <c r="A123" s="355"/>
      <c r="B123" s="247"/>
      <c r="C123" s="287"/>
      <c r="D123" s="261"/>
      <c r="E123" s="403"/>
      <c r="F123" s="285"/>
      <c r="G123" s="285"/>
      <c r="H123" s="277"/>
      <c r="I123" s="277"/>
      <c r="J123" s="261"/>
      <c r="K123" s="134" t="s">
        <v>368</v>
      </c>
      <c r="L123" s="134" t="s">
        <v>369</v>
      </c>
      <c r="M123" s="70">
        <v>43585</v>
      </c>
      <c r="N123" s="179"/>
      <c r="O123" s="71" t="s">
        <v>370</v>
      </c>
      <c r="P123" s="111"/>
      <c r="Q123" s="271"/>
      <c r="R123" s="286"/>
      <c r="S123" s="73"/>
      <c r="T123" s="64"/>
      <c r="U123" s="64"/>
      <c r="V123" s="15"/>
      <c r="W123" s="15"/>
      <c r="X123" s="15"/>
      <c r="Y123" s="15"/>
      <c r="Z123" s="15"/>
      <c r="AA123" s="15"/>
      <c r="AB123" s="15"/>
      <c r="AC123" s="15"/>
      <c r="AD123" s="15"/>
      <c r="AE123" s="15"/>
      <c r="AF123" s="15"/>
    </row>
    <row r="124" spans="1:32" ht="16.5" x14ac:dyDescent="0.3">
      <c r="A124" s="355"/>
      <c r="B124" s="247"/>
      <c r="C124" s="287"/>
      <c r="D124" s="261"/>
      <c r="E124" s="403"/>
      <c r="F124" s="285"/>
      <c r="G124" s="285"/>
      <c r="H124" s="277"/>
      <c r="I124" s="277"/>
      <c r="J124" s="261"/>
      <c r="K124" s="134" t="s">
        <v>371</v>
      </c>
      <c r="L124" s="134" t="s">
        <v>372</v>
      </c>
      <c r="M124" s="70">
        <v>43830</v>
      </c>
      <c r="N124" s="179"/>
      <c r="O124" s="71" t="s">
        <v>373</v>
      </c>
      <c r="P124" s="111"/>
      <c r="Q124" s="271"/>
      <c r="R124" s="286"/>
      <c r="S124" s="73"/>
      <c r="T124" s="64"/>
      <c r="U124" s="64"/>
      <c r="V124" s="15"/>
      <c r="W124" s="15"/>
      <c r="X124" s="15"/>
      <c r="Y124" s="15"/>
      <c r="Z124" s="15"/>
      <c r="AA124" s="15"/>
      <c r="AB124" s="15"/>
      <c r="AC124" s="15"/>
      <c r="AD124" s="15"/>
      <c r="AE124" s="15"/>
      <c r="AF124" s="15"/>
    </row>
    <row r="125" spans="1:32" ht="33" x14ac:dyDescent="0.3">
      <c r="A125" s="355"/>
      <c r="B125" s="247"/>
      <c r="C125" s="287"/>
      <c r="D125" s="261"/>
      <c r="E125" s="403"/>
      <c r="F125" s="285"/>
      <c r="G125" s="285"/>
      <c r="H125" s="277"/>
      <c r="I125" s="277"/>
      <c r="J125" s="261" t="s">
        <v>380</v>
      </c>
      <c r="K125" s="31" t="s">
        <v>381</v>
      </c>
      <c r="L125" s="134" t="s">
        <v>382</v>
      </c>
      <c r="M125" s="70">
        <v>43524</v>
      </c>
      <c r="N125" s="179"/>
      <c r="O125" s="71" t="s">
        <v>373</v>
      </c>
      <c r="P125" s="111"/>
      <c r="Q125" s="271" t="s">
        <v>349</v>
      </c>
      <c r="R125" s="286">
        <v>6182857377.6000004</v>
      </c>
      <c r="S125" s="73"/>
      <c r="T125" s="64"/>
      <c r="U125" s="64"/>
      <c r="V125" s="15"/>
      <c r="W125" s="15"/>
      <c r="X125" s="15"/>
      <c r="Y125" s="15"/>
      <c r="Z125" s="15"/>
      <c r="AA125" s="15"/>
      <c r="AB125" s="15"/>
      <c r="AC125" s="15"/>
      <c r="AD125" s="15"/>
      <c r="AE125" s="15"/>
      <c r="AF125" s="15"/>
    </row>
    <row r="126" spans="1:32" ht="16.5" x14ac:dyDescent="0.3">
      <c r="A126" s="355"/>
      <c r="B126" s="247"/>
      <c r="C126" s="287"/>
      <c r="D126" s="261"/>
      <c r="E126" s="403"/>
      <c r="F126" s="285"/>
      <c r="G126" s="285"/>
      <c r="H126" s="277"/>
      <c r="I126" s="277"/>
      <c r="J126" s="261"/>
      <c r="K126" s="134" t="s">
        <v>383</v>
      </c>
      <c r="L126" s="134" t="s">
        <v>384</v>
      </c>
      <c r="M126" s="70">
        <v>43830</v>
      </c>
      <c r="N126" s="179"/>
      <c r="O126" s="71" t="s">
        <v>373</v>
      </c>
      <c r="P126" s="111"/>
      <c r="Q126" s="271"/>
      <c r="R126" s="286"/>
      <c r="S126" s="73"/>
      <c r="T126" s="64"/>
      <c r="U126" s="64"/>
      <c r="V126" s="15"/>
      <c r="W126" s="15"/>
      <c r="X126" s="15"/>
      <c r="Y126" s="15"/>
      <c r="Z126" s="15"/>
      <c r="AA126" s="15"/>
      <c r="AB126" s="15"/>
      <c r="AC126" s="15"/>
      <c r="AD126" s="15"/>
      <c r="AE126" s="15"/>
      <c r="AF126" s="15"/>
    </row>
    <row r="127" spans="1:32" ht="33" x14ac:dyDescent="0.3">
      <c r="A127" s="355"/>
      <c r="B127" s="247"/>
      <c r="C127" s="287"/>
      <c r="D127" s="261"/>
      <c r="E127" s="403"/>
      <c r="F127" s="285"/>
      <c r="G127" s="285"/>
      <c r="H127" s="277"/>
      <c r="I127" s="277"/>
      <c r="J127" s="261" t="s">
        <v>385</v>
      </c>
      <c r="K127" s="31" t="s">
        <v>381</v>
      </c>
      <c r="L127" s="134" t="s">
        <v>382</v>
      </c>
      <c r="M127" s="70">
        <v>43524</v>
      </c>
      <c r="N127" s="179"/>
      <c r="O127" s="71" t="s">
        <v>386</v>
      </c>
      <c r="P127" s="271" t="s">
        <v>387</v>
      </c>
      <c r="Q127" s="271" t="s">
        <v>388</v>
      </c>
      <c r="R127" s="286">
        <v>4385100293</v>
      </c>
      <c r="S127" s="73"/>
      <c r="T127" s="64"/>
      <c r="U127" s="64"/>
      <c r="V127" s="15"/>
      <c r="W127" s="15"/>
      <c r="X127" s="15"/>
      <c r="Y127" s="15"/>
      <c r="Z127" s="15"/>
      <c r="AA127" s="15"/>
      <c r="AB127" s="15"/>
      <c r="AC127" s="15"/>
      <c r="AD127" s="15"/>
      <c r="AE127" s="15"/>
      <c r="AF127" s="15"/>
    </row>
    <row r="128" spans="1:32" ht="33" x14ac:dyDescent="0.3">
      <c r="A128" s="355"/>
      <c r="B128" s="247"/>
      <c r="C128" s="287"/>
      <c r="D128" s="261"/>
      <c r="E128" s="403"/>
      <c r="F128" s="285"/>
      <c r="G128" s="285"/>
      <c r="H128" s="277"/>
      <c r="I128" s="277"/>
      <c r="J128" s="261"/>
      <c r="K128" s="134" t="s">
        <v>383</v>
      </c>
      <c r="L128" s="134" t="s">
        <v>384</v>
      </c>
      <c r="M128" s="70">
        <v>43830</v>
      </c>
      <c r="N128" s="179"/>
      <c r="O128" s="71" t="s">
        <v>389</v>
      </c>
      <c r="P128" s="271"/>
      <c r="Q128" s="271"/>
      <c r="R128" s="286"/>
      <c r="S128" s="73"/>
      <c r="T128" s="64"/>
      <c r="U128" s="64"/>
      <c r="V128" s="15"/>
      <c r="W128" s="15"/>
      <c r="X128" s="15"/>
      <c r="Y128" s="15"/>
      <c r="Z128" s="15"/>
      <c r="AA128" s="15"/>
      <c r="AB128" s="15"/>
      <c r="AC128" s="15"/>
      <c r="AD128" s="15"/>
      <c r="AE128" s="15"/>
      <c r="AF128" s="15"/>
    </row>
    <row r="129" spans="1:32" ht="33" x14ac:dyDescent="0.3">
      <c r="A129" s="355"/>
      <c r="B129" s="247"/>
      <c r="C129" s="287"/>
      <c r="D129" s="261"/>
      <c r="E129" s="403"/>
      <c r="F129" s="285"/>
      <c r="G129" s="285"/>
      <c r="H129" s="277"/>
      <c r="I129" s="277"/>
      <c r="J129" s="261" t="s">
        <v>390</v>
      </c>
      <c r="K129" s="31" t="s">
        <v>381</v>
      </c>
      <c r="L129" s="134" t="s">
        <v>391</v>
      </c>
      <c r="M129" s="70">
        <v>43524</v>
      </c>
      <c r="N129" s="179"/>
      <c r="O129" s="71" t="s">
        <v>386</v>
      </c>
      <c r="P129" s="271" t="s">
        <v>392</v>
      </c>
      <c r="Q129" s="271" t="s">
        <v>349</v>
      </c>
      <c r="R129" s="286">
        <v>3896484945.46</v>
      </c>
      <c r="S129" s="73"/>
      <c r="T129" s="64"/>
      <c r="U129" s="64"/>
      <c r="V129" s="15"/>
      <c r="W129" s="15"/>
      <c r="X129" s="15"/>
      <c r="Y129" s="15"/>
      <c r="Z129" s="15"/>
      <c r="AA129" s="15"/>
      <c r="AB129" s="15"/>
      <c r="AC129" s="15"/>
      <c r="AD129" s="15"/>
      <c r="AE129" s="15"/>
      <c r="AF129" s="15"/>
    </row>
    <row r="130" spans="1:32" ht="16.5" x14ac:dyDescent="0.3">
      <c r="A130" s="355"/>
      <c r="B130" s="247"/>
      <c r="C130" s="287"/>
      <c r="D130" s="261"/>
      <c r="E130" s="403"/>
      <c r="F130" s="285"/>
      <c r="G130" s="285"/>
      <c r="H130" s="277"/>
      <c r="I130" s="277"/>
      <c r="J130" s="261"/>
      <c r="K130" s="134" t="s">
        <v>383</v>
      </c>
      <c r="L130" s="134" t="s">
        <v>384</v>
      </c>
      <c r="M130" s="70">
        <v>43830</v>
      </c>
      <c r="N130" s="179"/>
      <c r="O130" s="71" t="s">
        <v>370</v>
      </c>
      <c r="P130" s="271"/>
      <c r="Q130" s="271"/>
      <c r="R130" s="286"/>
      <c r="S130" s="73"/>
      <c r="T130" s="64"/>
      <c r="U130" s="64"/>
      <c r="V130" s="15"/>
      <c r="W130" s="15"/>
      <c r="X130" s="15"/>
      <c r="Y130" s="15"/>
      <c r="Z130" s="15"/>
      <c r="AA130" s="15"/>
      <c r="AB130" s="15"/>
      <c r="AC130" s="15"/>
      <c r="AD130" s="15"/>
      <c r="AE130" s="15"/>
      <c r="AF130" s="15"/>
    </row>
    <row r="131" spans="1:32" ht="33" x14ac:dyDescent="0.3">
      <c r="A131" s="355"/>
      <c r="B131" s="247"/>
      <c r="C131" s="287"/>
      <c r="D131" s="261"/>
      <c r="E131" s="403"/>
      <c r="F131" s="285"/>
      <c r="G131" s="285"/>
      <c r="H131" s="277"/>
      <c r="I131" s="277"/>
      <c r="J131" s="248" t="s">
        <v>393</v>
      </c>
      <c r="K131" s="134" t="s">
        <v>381</v>
      </c>
      <c r="L131" s="134" t="s">
        <v>391</v>
      </c>
      <c r="M131" s="70">
        <v>43524</v>
      </c>
      <c r="N131" s="179"/>
      <c r="O131" s="71" t="s">
        <v>394</v>
      </c>
      <c r="P131" s="271" t="s">
        <v>387</v>
      </c>
      <c r="Q131" s="271" t="s">
        <v>388</v>
      </c>
      <c r="R131" s="286">
        <v>3022410918.6799998</v>
      </c>
      <c r="S131" s="73"/>
      <c r="T131" s="64"/>
      <c r="U131" s="64"/>
      <c r="V131" s="15"/>
      <c r="W131" s="15"/>
      <c r="X131" s="15"/>
      <c r="Y131" s="15"/>
      <c r="Z131" s="15"/>
      <c r="AA131" s="15"/>
      <c r="AB131" s="15"/>
      <c r="AC131" s="15"/>
      <c r="AD131" s="15"/>
      <c r="AE131" s="15"/>
      <c r="AF131" s="15"/>
    </row>
    <row r="132" spans="1:32" ht="33" x14ac:dyDescent="0.3">
      <c r="A132" s="355"/>
      <c r="B132" s="247"/>
      <c r="C132" s="287"/>
      <c r="D132" s="261"/>
      <c r="E132" s="403"/>
      <c r="F132" s="285"/>
      <c r="G132" s="285"/>
      <c r="H132" s="277"/>
      <c r="I132" s="277"/>
      <c r="J132" s="248"/>
      <c r="K132" s="134" t="s">
        <v>383</v>
      </c>
      <c r="L132" s="134" t="s">
        <v>395</v>
      </c>
      <c r="M132" s="70">
        <v>43830</v>
      </c>
      <c r="N132" s="179"/>
      <c r="O132" s="71" t="s">
        <v>389</v>
      </c>
      <c r="P132" s="271"/>
      <c r="Q132" s="271"/>
      <c r="R132" s="286"/>
      <c r="S132" s="73"/>
      <c r="T132" s="64"/>
      <c r="U132" s="64"/>
      <c r="V132" s="15"/>
      <c r="W132" s="15"/>
      <c r="X132" s="15"/>
      <c r="Y132" s="15"/>
      <c r="Z132" s="15"/>
      <c r="AA132" s="15"/>
      <c r="AB132" s="15"/>
      <c r="AC132" s="15"/>
      <c r="AD132" s="15"/>
      <c r="AE132" s="15"/>
      <c r="AF132" s="15"/>
    </row>
    <row r="133" spans="1:32" ht="33" x14ac:dyDescent="0.3">
      <c r="A133" s="355"/>
      <c r="B133" s="247"/>
      <c r="C133" s="287"/>
      <c r="D133" s="261"/>
      <c r="E133" s="403"/>
      <c r="F133" s="285"/>
      <c r="G133" s="285"/>
      <c r="H133" s="277"/>
      <c r="I133" s="277"/>
      <c r="J133" s="261" t="s">
        <v>396</v>
      </c>
      <c r="K133" s="134" t="s">
        <v>381</v>
      </c>
      <c r="L133" s="134" t="s">
        <v>391</v>
      </c>
      <c r="M133" s="70">
        <v>43524</v>
      </c>
      <c r="N133" s="179"/>
      <c r="O133" s="71" t="s">
        <v>394</v>
      </c>
      <c r="P133" s="271" t="s">
        <v>397</v>
      </c>
      <c r="Q133" s="271" t="s">
        <v>349</v>
      </c>
      <c r="R133" s="286">
        <v>3551401869</v>
      </c>
      <c r="S133" s="73"/>
      <c r="T133" s="64"/>
      <c r="U133" s="64"/>
      <c r="V133" s="15"/>
      <c r="W133" s="15"/>
      <c r="X133" s="15"/>
      <c r="Y133" s="15"/>
      <c r="Z133" s="15"/>
      <c r="AA133" s="15"/>
      <c r="AB133" s="15"/>
      <c r="AC133" s="15"/>
      <c r="AD133" s="15"/>
      <c r="AE133" s="15"/>
      <c r="AF133" s="15"/>
    </row>
    <row r="134" spans="1:32" ht="55.5" customHeight="1" x14ac:dyDescent="0.3">
      <c r="A134" s="355"/>
      <c r="B134" s="247"/>
      <c r="C134" s="287"/>
      <c r="D134" s="261"/>
      <c r="E134" s="403"/>
      <c r="F134" s="285"/>
      <c r="G134" s="285"/>
      <c r="H134" s="277"/>
      <c r="I134" s="277"/>
      <c r="J134" s="261"/>
      <c r="K134" s="134" t="s">
        <v>383</v>
      </c>
      <c r="L134" s="134" t="s">
        <v>384</v>
      </c>
      <c r="M134" s="70">
        <v>43830</v>
      </c>
      <c r="N134" s="179"/>
      <c r="O134" s="71" t="s">
        <v>370</v>
      </c>
      <c r="P134" s="271"/>
      <c r="Q134" s="271"/>
      <c r="R134" s="286"/>
      <c r="S134" s="73"/>
      <c r="T134" s="64"/>
      <c r="U134" s="64"/>
      <c r="V134" s="15"/>
      <c r="W134" s="15"/>
      <c r="X134" s="15"/>
      <c r="Y134" s="15"/>
      <c r="Z134" s="15"/>
      <c r="AA134" s="15"/>
      <c r="AB134" s="15"/>
      <c r="AC134" s="15"/>
      <c r="AD134" s="15"/>
      <c r="AE134" s="15"/>
      <c r="AF134" s="15"/>
    </row>
    <row r="135" spans="1:32" ht="33" x14ac:dyDescent="0.3">
      <c r="A135" s="355"/>
      <c r="B135" s="247"/>
      <c r="C135" s="287"/>
      <c r="D135" s="261"/>
      <c r="E135" s="403"/>
      <c r="F135" s="285"/>
      <c r="G135" s="285"/>
      <c r="H135" s="277"/>
      <c r="I135" s="277"/>
      <c r="J135" s="140" t="s">
        <v>398</v>
      </c>
      <c r="K135" s="134" t="s">
        <v>399</v>
      </c>
      <c r="L135" s="134" t="s">
        <v>384</v>
      </c>
      <c r="M135" s="70">
        <v>43830</v>
      </c>
      <c r="N135" s="179"/>
      <c r="O135" s="71" t="s">
        <v>370</v>
      </c>
      <c r="P135" s="62" t="s">
        <v>400</v>
      </c>
      <c r="Q135" s="75" t="s">
        <v>349</v>
      </c>
      <c r="R135" s="76">
        <v>2396701458</v>
      </c>
      <c r="S135" s="73"/>
      <c r="T135" s="64"/>
      <c r="U135" s="64"/>
      <c r="V135" s="15"/>
      <c r="W135" s="15"/>
      <c r="X135" s="15"/>
      <c r="Y135" s="15"/>
      <c r="Z135" s="15"/>
      <c r="AA135" s="15"/>
      <c r="AB135" s="15"/>
      <c r="AC135" s="15"/>
      <c r="AD135" s="15"/>
      <c r="AE135" s="15"/>
      <c r="AF135" s="15"/>
    </row>
    <row r="136" spans="1:32" ht="49.5" x14ac:dyDescent="0.3">
      <c r="A136" s="355"/>
      <c r="B136" s="247"/>
      <c r="C136" s="287"/>
      <c r="D136" s="261"/>
      <c r="E136" s="403"/>
      <c r="F136" s="285"/>
      <c r="G136" s="285"/>
      <c r="H136" s="277"/>
      <c r="I136" s="277"/>
      <c r="J136" s="140" t="s">
        <v>401</v>
      </c>
      <c r="K136" s="134" t="s">
        <v>399</v>
      </c>
      <c r="L136" s="134" t="s">
        <v>384</v>
      </c>
      <c r="M136" s="70">
        <v>43830</v>
      </c>
      <c r="N136" s="179"/>
      <c r="O136" s="71" t="s">
        <v>402</v>
      </c>
      <c r="P136" s="75" t="s">
        <v>403</v>
      </c>
      <c r="Q136" s="75" t="s">
        <v>349</v>
      </c>
      <c r="R136" s="76">
        <v>736785339</v>
      </c>
      <c r="S136" s="73"/>
      <c r="T136" s="64"/>
      <c r="U136" s="64"/>
      <c r="V136" s="15"/>
      <c r="W136" s="15"/>
      <c r="X136" s="15"/>
      <c r="Y136" s="15"/>
      <c r="Z136" s="15"/>
      <c r="AA136" s="15"/>
      <c r="AB136" s="15"/>
      <c r="AC136" s="15"/>
      <c r="AD136" s="15"/>
      <c r="AE136" s="15"/>
      <c r="AF136" s="15"/>
    </row>
    <row r="137" spans="1:32" ht="56.25" customHeight="1" x14ac:dyDescent="0.3">
      <c r="A137" s="355"/>
      <c r="B137" s="247"/>
      <c r="C137" s="287"/>
      <c r="D137" s="261"/>
      <c r="E137" s="404"/>
      <c r="F137" s="285"/>
      <c r="G137" s="285"/>
      <c r="H137" s="278"/>
      <c r="I137" s="278"/>
      <c r="J137" s="140" t="s">
        <v>404</v>
      </c>
      <c r="K137" s="134" t="s">
        <v>399</v>
      </c>
      <c r="L137" s="134" t="s">
        <v>384</v>
      </c>
      <c r="M137" s="70">
        <v>43830</v>
      </c>
      <c r="N137" s="179"/>
      <c r="O137" s="71" t="s">
        <v>373</v>
      </c>
      <c r="P137" s="111"/>
      <c r="Q137" s="75" t="s">
        <v>8</v>
      </c>
      <c r="R137" s="77">
        <v>6366974787</v>
      </c>
      <c r="S137" s="73"/>
      <c r="T137" s="64"/>
      <c r="U137" s="64"/>
      <c r="V137" s="15"/>
      <c r="W137" s="15"/>
      <c r="X137" s="15"/>
      <c r="Y137" s="15"/>
      <c r="Z137" s="15"/>
      <c r="AA137" s="15"/>
      <c r="AB137" s="15"/>
      <c r="AC137" s="15"/>
      <c r="AD137" s="15"/>
      <c r="AE137" s="15"/>
      <c r="AF137" s="15"/>
    </row>
    <row r="138" spans="1:32" ht="38.25" customHeight="1" x14ac:dyDescent="0.25">
      <c r="A138" s="355"/>
      <c r="B138" s="356" t="s">
        <v>405</v>
      </c>
      <c r="C138" s="365"/>
      <c r="D138" s="265" t="s">
        <v>406</v>
      </c>
      <c r="E138" s="359"/>
      <c r="F138" s="359" t="s">
        <v>407</v>
      </c>
      <c r="G138" s="359" t="s">
        <v>408</v>
      </c>
      <c r="H138" s="334">
        <v>81</v>
      </c>
      <c r="I138" s="334">
        <v>81</v>
      </c>
      <c r="J138" s="265" t="s">
        <v>409</v>
      </c>
      <c r="K138" s="139" t="s">
        <v>410</v>
      </c>
      <c r="L138" s="139" t="s">
        <v>411</v>
      </c>
      <c r="M138" s="55">
        <v>43467</v>
      </c>
      <c r="N138" s="172" t="s">
        <v>412</v>
      </c>
      <c r="O138" s="250" t="s">
        <v>413</v>
      </c>
      <c r="P138" s="236" t="s">
        <v>414</v>
      </c>
      <c r="Q138" s="236" t="s">
        <v>415</v>
      </c>
      <c r="R138" s="257">
        <v>73389469</v>
      </c>
      <c r="S138" s="273"/>
      <c r="T138" s="274" t="s">
        <v>416</v>
      </c>
      <c r="U138" s="274"/>
      <c r="V138" s="274"/>
      <c r="W138" s="253"/>
      <c r="X138" s="253"/>
      <c r="Y138" s="253"/>
      <c r="Z138" s="253"/>
      <c r="AA138" s="253"/>
      <c r="AB138" s="253"/>
      <c r="AC138" s="253"/>
      <c r="AD138" s="253"/>
      <c r="AE138" s="253"/>
      <c r="AF138" s="252">
        <v>21</v>
      </c>
    </row>
    <row r="139" spans="1:32" ht="16.5" x14ac:dyDescent="0.25">
      <c r="A139" s="355"/>
      <c r="B139" s="356"/>
      <c r="C139" s="365"/>
      <c r="D139" s="265"/>
      <c r="E139" s="360"/>
      <c r="F139" s="360"/>
      <c r="G139" s="360"/>
      <c r="H139" s="335"/>
      <c r="I139" s="335"/>
      <c r="J139" s="265"/>
      <c r="K139" s="139" t="s">
        <v>417</v>
      </c>
      <c r="L139" s="139" t="s">
        <v>911</v>
      </c>
      <c r="M139" s="55">
        <v>43506</v>
      </c>
      <c r="N139" s="172"/>
      <c r="O139" s="250"/>
      <c r="P139" s="236"/>
      <c r="Q139" s="236"/>
      <c r="R139" s="257"/>
      <c r="S139" s="273"/>
      <c r="T139" s="274"/>
      <c r="U139" s="274"/>
      <c r="V139" s="274"/>
      <c r="W139" s="253"/>
      <c r="X139" s="253"/>
      <c r="Y139" s="253"/>
      <c r="Z139" s="253"/>
      <c r="AA139" s="253"/>
      <c r="AB139" s="253"/>
      <c r="AC139" s="253"/>
      <c r="AD139" s="253"/>
      <c r="AE139" s="253"/>
      <c r="AF139" s="252"/>
    </row>
    <row r="140" spans="1:32" ht="16.5" x14ac:dyDescent="0.25">
      <c r="A140" s="355"/>
      <c r="B140" s="356"/>
      <c r="C140" s="365"/>
      <c r="D140" s="265"/>
      <c r="E140" s="360"/>
      <c r="F140" s="360"/>
      <c r="G140" s="360"/>
      <c r="H140" s="335"/>
      <c r="I140" s="335"/>
      <c r="J140" s="265"/>
      <c r="K140" s="139" t="s">
        <v>418</v>
      </c>
      <c r="L140" s="139" t="s">
        <v>419</v>
      </c>
      <c r="M140" s="55">
        <v>43539</v>
      </c>
      <c r="N140" s="172" t="s">
        <v>420</v>
      </c>
      <c r="O140" s="250"/>
      <c r="P140" s="236"/>
      <c r="Q140" s="236"/>
      <c r="R140" s="257"/>
      <c r="S140" s="273"/>
      <c r="T140" s="274"/>
      <c r="U140" s="274"/>
      <c r="V140" s="274"/>
      <c r="W140" s="253"/>
      <c r="X140" s="253"/>
      <c r="Y140" s="253"/>
      <c r="Z140" s="253"/>
      <c r="AA140" s="253"/>
      <c r="AB140" s="253"/>
      <c r="AC140" s="253"/>
      <c r="AD140" s="253"/>
      <c r="AE140" s="253"/>
      <c r="AF140" s="252"/>
    </row>
    <row r="141" spans="1:32" ht="25.5" customHeight="1" x14ac:dyDescent="0.25">
      <c r="A141" s="355"/>
      <c r="B141" s="356"/>
      <c r="C141" s="365"/>
      <c r="D141" s="265"/>
      <c r="E141" s="360"/>
      <c r="F141" s="360"/>
      <c r="G141" s="360"/>
      <c r="H141" s="335"/>
      <c r="I141" s="335"/>
      <c r="J141" s="265"/>
      <c r="K141" s="139" t="s">
        <v>421</v>
      </c>
      <c r="L141" s="139" t="s">
        <v>422</v>
      </c>
      <c r="M141" s="55">
        <v>43544</v>
      </c>
      <c r="N141" s="172"/>
      <c r="O141" s="250"/>
      <c r="P141" s="236"/>
      <c r="Q141" s="236"/>
      <c r="R141" s="257"/>
      <c r="S141" s="273"/>
      <c r="T141" s="274"/>
      <c r="U141" s="274"/>
      <c r="V141" s="274"/>
      <c r="W141" s="253"/>
      <c r="X141" s="253"/>
      <c r="Y141" s="253"/>
      <c r="Z141" s="253"/>
      <c r="AA141" s="253"/>
      <c r="AB141" s="253"/>
      <c r="AC141" s="253"/>
      <c r="AD141" s="253"/>
      <c r="AE141" s="253"/>
      <c r="AF141" s="252"/>
    </row>
    <row r="142" spans="1:32" ht="15" customHeight="1" x14ac:dyDescent="0.25">
      <c r="A142" s="355"/>
      <c r="B142" s="356"/>
      <c r="C142" s="365"/>
      <c r="D142" s="265"/>
      <c r="E142" s="360"/>
      <c r="F142" s="360"/>
      <c r="G142" s="360"/>
      <c r="H142" s="335"/>
      <c r="I142" s="335"/>
      <c r="J142" s="265"/>
      <c r="K142" s="359" t="s">
        <v>912</v>
      </c>
      <c r="L142" s="359" t="s">
        <v>913</v>
      </c>
      <c r="M142" s="187">
        <v>43554</v>
      </c>
      <c r="N142" s="236" t="s">
        <v>423</v>
      </c>
      <c r="O142" s="250"/>
      <c r="P142" s="236"/>
      <c r="Q142" s="236"/>
      <c r="R142" s="257"/>
      <c r="S142" s="273"/>
      <c r="T142" s="274"/>
      <c r="U142" s="274"/>
      <c r="V142" s="274"/>
      <c r="W142" s="253"/>
      <c r="X142" s="253"/>
      <c r="Y142" s="253"/>
      <c r="Z142" s="253"/>
      <c r="AA142" s="253"/>
      <c r="AB142" s="253"/>
      <c r="AC142" s="253"/>
      <c r="AD142" s="253"/>
      <c r="AE142" s="253"/>
      <c r="AF142" s="252"/>
    </row>
    <row r="143" spans="1:32" ht="16.5" x14ac:dyDescent="0.3">
      <c r="A143" s="355"/>
      <c r="B143" s="356"/>
      <c r="C143" s="365"/>
      <c r="D143" s="265"/>
      <c r="E143" s="360"/>
      <c r="F143" s="360"/>
      <c r="G143" s="360"/>
      <c r="H143" s="335"/>
      <c r="I143" s="335"/>
      <c r="J143" s="265"/>
      <c r="K143" s="360"/>
      <c r="L143" s="360"/>
      <c r="M143" s="188"/>
      <c r="N143" s="236"/>
      <c r="O143" s="250"/>
      <c r="P143" s="236"/>
      <c r="Q143" s="236"/>
      <c r="R143" s="27"/>
      <c r="S143" s="73"/>
      <c r="T143" s="64"/>
      <c r="U143" s="64"/>
      <c r="V143" s="64"/>
      <c r="W143" s="41"/>
      <c r="X143" s="41"/>
      <c r="Y143" s="41"/>
      <c r="Z143" s="41"/>
      <c r="AA143" s="41"/>
      <c r="AB143" s="41"/>
      <c r="AC143" s="41"/>
      <c r="AD143" s="41"/>
      <c r="AE143" s="41"/>
      <c r="AF143" s="41"/>
    </row>
    <row r="144" spans="1:32" ht="16.5" x14ac:dyDescent="0.3">
      <c r="A144" s="355"/>
      <c r="B144" s="356"/>
      <c r="C144" s="365"/>
      <c r="D144" s="265"/>
      <c r="E144" s="360"/>
      <c r="F144" s="360"/>
      <c r="G144" s="360"/>
      <c r="H144" s="335"/>
      <c r="I144" s="335"/>
      <c r="J144" s="265"/>
      <c r="K144" s="360"/>
      <c r="L144" s="360"/>
      <c r="M144" s="188"/>
      <c r="N144" s="236"/>
      <c r="O144" s="250"/>
      <c r="P144" s="236"/>
      <c r="Q144" s="236"/>
      <c r="R144" s="27"/>
      <c r="S144" s="73"/>
      <c r="T144" s="64"/>
      <c r="U144" s="64"/>
      <c r="V144" s="64"/>
      <c r="W144" s="41"/>
      <c r="X144" s="41"/>
      <c r="Y144" s="41"/>
      <c r="Z144" s="41"/>
      <c r="AA144" s="41"/>
      <c r="AB144" s="41"/>
      <c r="AC144" s="41"/>
      <c r="AD144" s="41"/>
      <c r="AE144" s="41"/>
      <c r="AF144" s="41"/>
    </row>
    <row r="145" spans="1:32" ht="5.25" customHeight="1" x14ac:dyDescent="0.3">
      <c r="A145" s="355"/>
      <c r="B145" s="356"/>
      <c r="C145" s="365"/>
      <c r="D145" s="265"/>
      <c r="E145" s="360"/>
      <c r="F145" s="360"/>
      <c r="G145" s="360"/>
      <c r="H145" s="335"/>
      <c r="I145" s="335"/>
      <c r="J145" s="265"/>
      <c r="K145" s="361"/>
      <c r="L145" s="361"/>
      <c r="M145" s="189"/>
      <c r="N145" s="236"/>
      <c r="O145" s="250"/>
      <c r="P145" s="236"/>
      <c r="Q145" s="236"/>
      <c r="R145" s="73"/>
      <c r="S145" s="73"/>
      <c r="T145" s="64"/>
      <c r="U145" s="64"/>
      <c r="V145" s="64"/>
      <c r="W145" s="41"/>
      <c r="X145" s="41"/>
      <c r="Y145" s="41"/>
      <c r="Z145" s="41"/>
      <c r="AA145" s="41"/>
      <c r="AB145" s="41"/>
      <c r="AC145" s="41"/>
      <c r="AD145" s="41"/>
      <c r="AE145" s="41"/>
      <c r="AF145" s="41"/>
    </row>
    <row r="146" spans="1:32" ht="30.75" customHeight="1" x14ac:dyDescent="0.3">
      <c r="A146" s="355"/>
      <c r="B146" s="356"/>
      <c r="C146" s="365"/>
      <c r="D146" s="265"/>
      <c r="E146" s="360"/>
      <c r="F146" s="361"/>
      <c r="G146" s="361"/>
      <c r="H146" s="336"/>
      <c r="I146" s="336"/>
      <c r="J146" s="265"/>
      <c r="K146" s="31" t="s">
        <v>424</v>
      </c>
      <c r="L146" s="31" t="s">
        <v>425</v>
      </c>
      <c r="M146" s="84">
        <v>43723</v>
      </c>
      <c r="N146" s="236"/>
      <c r="O146" s="250"/>
      <c r="P146" s="236"/>
      <c r="Q146" s="236"/>
      <c r="R146" s="73"/>
      <c r="S146" s="73"/>
      <c r="T146" s="64"/>
      <c r="U146" s="64"/>
      <c r="V146" s="64"/>
      <c r="W146" s="41"/>
      <c r="X146" s="41"/>
      <c r="Y146" s="41"/>
      <c r="Z146" s="41"/>
      <c r="AA146" s="41"/>
      <c r="AB146" s="41"/>
      <c r="AC146" s="41"/>
      <c r="AD146" s="41"/>
      <c r="AE146" s="41"/>
      <c r="AF146" s="41"/>
    </row>
    <row r="147" spans="1:32" ht="15" customHeight="1" x14ac:dyDescent="0.3">
      <c r="A147" s="355"/>
      <c r="B147" s="356"/>
      <c r="C147" s="365"/>
      <c r="D147" s="265"/>
      <c r="E147" s="360"/>
      <c r="F147" s="269" t="s">
        <v>426</v>
      </c>
      <c r="G147" s="269" t="s">
        <v>427</v>
      </c>
      <c r="H147" s="276">
        <v>25</v>
      </c>
      <c r="I147" s="276">
        <v>25</v>
      </c>
      <c r="J147" s="265"/>
      <c r="K147" s="31" t="s">
        <v>410</v>
      </c>
      <c r="L147" s="31" t="s">
        <v>411</v>
      </c>
      <c r="M147" s="190">
        <v>43467</v>
      </c>
      <c r="N147" s="271" t="s">
        <v>428</v>
      </c>
      <c r="O147" s="250"/>
      <c r="P147" s="236"/>
      <c r="Q147" s="236"/>
      <c r="R147" s="272">
        <v>497500000</v>
      </c>
      <c r="S147" s="73"/>
      <c r="T147" s="63"/>
      <c r="U147" s="63"/>
      <c r="V147" s="63"/>
      <c r="W147" s="17"/>
      <c r="X147" s="17"/>
      <c r="Y147" s="17"/>
      <c r="Z147" s="17"/>
      <c r="AA147" s="17"/>
      <c r="AB147" s="17"/>
      <c r="AC147" s="17"/>
      <c r="AD147" s="17"/>
      <c r="AE147" s="17"/>
      <c r="AF147" s="253">
        <v>150</v>
      </c>
    </row>
    <row r="148" spans="1:32" ht="16.5" x14ac:dyDescent="0.3">
      <c r="A148" s="355"/>
      <c r="B148" s="356"/>
      <c r="C148" s="365"/>
      <c r="D148" s="265"/>
      <c r="E148" s="360"/>
      <c r="F148" s="275"/>
      <c r="G148" s="275"/>
      <c r="H148" s="277"/>
      <c r="I148" s="277"/>
      <c r="J148" s="265"/>
      <c r="K148" s="31" t="s">
        <v>417</v>
      </c>
      <c r="L148" s="31" t="s">
        <v>911</v>
      </c>
      <c r="M148" s="190">
        <v>43470</v>
      </c>
      <c r="N148" s="271"/>
      <c r="O148" s="250"/>
      <c r="P148" s="236"/>
      <c r="Q148" s="236"/>
      <c r="R148" s="272"/>
      <c r="S148" s="73"/>
      <c r="T148" s="63"/>
      <c r="U148" s="63"/>
      <c r="V148" s="63"/>
      <c r="W148" s="17"/>
      <c r="X148" s="17"/>
      <c r="Y148" s="17"/>
      <c r="Z148" s="17"/>
      <c r="AA148" s="17"/>
      <c r="AB148" s="17"/>
      <c r="AC148" s="17"/>
      <c r="AD148" s="17"/>
      <c r="AE148" s="17"/>
      <c r="AF148" s="253"/>
    </row>
    <row r="149" spans="1:32" ht="16.5" x14ac:dyDescent="0.3">
      <c r="A149" s="355"/>
      <c r="B149" s="356"/>
      <c r="C149" s="365"/>
      <c r="D149" s="265"/>
      <c r="E149" s="360"/>
      <c r="F149" s="275"/>
      <c r="G149" s="275"/>
      <c r="H149" s="277"/>
      <c r="I149" s="277"/>
      <c r="J149" s="265"/>
      <c r="K149" s="282" t="s">
        <v>418</v>
      </c>
      <c r="L149" s="282" t="s">
        <v>429</v>
      </c>
      <c r="M149" s="362">
        <v>43473</v>
      </c>
      <c r="N149" s="271"/>
      <c r="O149" s="250"/>
      <c r="P149" s="236"/>
      <c r="Q149" s="236"/>
      <c r="R149" s="272"/>
      <c r="S149" s="73"/>
      <c r="T149" s="63" t="s">
        <v>2</v>
      </c>
      <c r="U149" s="63"/>
      <c r="V149" s="63" t="s">
        <v>2</v>
      </c>
      <c r="W149" s="17" t="s">
        <v>2</v>
      </c>
      <c r="X149" s="17" t="s">
        <v>2</v>
      </c>
      <c r="Y149" s="17" t="s">
        <v>2</v>
      </c>
      <c r="Z149" s="17" t="s">
        <v>2</v>
      </c>
      <c r="AA149" s="17" t="s">
        <v>2</v>
      </c>
      <c r="AB149" s="17" t="s">
        <v>2</v>
      </c>
      <c r="AC149" s="17" t="s">
        <v>2</v>
      </c>
      <c r="AD149" s="17" t="s">
        <v>2</v>
      </c>
      <c r="AE149" s="17" t="s">
        <v>2</v>
      </c>
      <c r="AF149" s="253"/>
    </row>
    <row r="150" spans="1:32" ht="16.5" x14ac:dyDescent="0.3">
      <c r="A150" s="355"/>
      <c r="B150" s="356"/>
      <c r="C150" s="365"/>
      <c r="D150" s="265"/>
      <c r="E150" s="360"/>
      <c r="F150" s="275"/>
      <c r="G150" s="275"/>
      <c r="H150" s="277"/>
      <c r="I150" s="277"/>
      <c r="J150" s="265"/>
      <c r="K150" s="284"/>
      <c r="L150" s="284"/>
      <c r="M150" s="363"/>
      <c r="N150" s="271"/>
      <c r="O150" s="250"/>
      <c r="P150" s="236"/>
      <c r="Q150" s="236"/>
      <c r="R150" s="272"/>
      <c r="S150" s="73"/>
      <c r="T150" s="64"/>
      <c r="U150" s="64"/>
      <c r="V150" s="64"/>
      <c r="W150" s="41"/>
      <c r="X150" s="41"/>
      <c r="Y150" s="41"/>
      <c r="Z150" s="41"/>
      <c r="AA150" s="41"/>
      <c r="AB150" s="41"/>
      <c r="AC150" s="41"/>
      <c r="AD150" s="41"/>
      <c r="AE150" s="41"/>
      <c r="AF150" s="253"/>
    </row>
    <row r="151" spans="1:32" ht="16.5" x14ac:dyDescent="0.3">
      <c r="A151" s="355"/>
      <c r="B151" s="356"/>
      <c r="C151" s="365"/>
      <c r="D151" s="265"/>
      <c r="E151" s="360"/>
      <c r="F151" s="275"/>
      <c r="G151" s="275"/>
      <c r="H151" s="277"/>
      <c r="I151" s="277"/>
      <c r="J151" s="265"/>
      <c r="K151" s="140" t="s">
        <v>916</v>
      </c>
      <c r="L151" s="140" t="s">
        <v>917</v>
      </c>
      <c r="M151" s="190">
        <v>43475</v>
      </c>
      <c r="N151" s="271"/>
      <c r="O151" s="250"/>
      <c r="P151" s="236"/>
      <c r="Q151" s="236"/>
      <c r="R151" s="272"/>
      <c r="S151" s="73"/>
      <c r="T151" s="63"/>
      <c r="U151" s="63"/>
      <c r="V151" s="63"/>
      <c r="W151" s="17"/>
      <c r="X151" s="17"/>
      <c r="Y151" s="17"/>
      <c r="Z151" s="17"/>
      <c r="AA151" s="17"/>
      <c r="AB151" s="17"/>
      <c r="AC151" s="17"/>
      <c r="AD151" s="17"/>
      <c r="AE151" s="17"/>
      <c r="AF151" s="253"/>
    </row>
    <row r="152" spans="1:32" ht="45.75" customHeight="1" x14ac:dyDescent="0.3">
      <c r="A152" s="355"/>
      <c r="B152" s="356"/>
      <c r="C152" s="365"/>
      <c r="D152" s="265"/>
      <c r="E152" s="360"/>
      <c r="F152" s="270"/>
      <c r="G152" s="270"/>
      <c r="H152" s="278"/>
      <c r="I152" s="278"/>
      <c r="J152" s="265"/>
      <c r="K152" s="140" t="s">
        <v>914</v>
      </c>
      <c r="L152" s="140" t="s">
        <v>915</v>
      </c>
      <c r="M152" s="190">
        <v>43525</v>
      </c>
      <c r="N152" s="180" t="s">
        <v>430</v>
      </c>
      <c r="O152" s="250"/>
      <c r="P152" s="236"/>
      <c r="Q152" s="236"/>
      <c r="R152" s="80">
        <v>300000000</v>
      </c>
      <c r="S152" s="73"/>
      <c r="T152" s="63" t="s">
        <v>2</v>
      </c>
      <c r="U152" s="63"/>
      <c r="V152" s="63" t="s">
        <v>2</v>
      </c>
      <c r="W152" s="17" t="s">
        <v>2</v>
      </c>
      <c r="X152" s="17" t="s">
        <v>2</v>
      </c>
      <c r="Y152" s="17" t="s">
        <v>2</v>
      </c>
      <c r="Z152" s="17" t="s">
        <v>2</v>
      </c>
      <c r="AA152" s="17" t="s">
        <v>2</v>
      </c>
      <c r="AB152" s="17" t="s">
        <v>2</v>
      </c>
      <c r="AC152" s="17" t="s">
        <v>2</v>
      </c>
      <c r="AD152" s="17" t="s">
        <v>2</v>
      </c>
      <c r="AE152" s="17" t="s">
        <v>2</v>
      </c>
      <c r="AF152" s="253"/>
    </row>
    <row r="153" spans="1:32" ht="15" customHeight="1" x14ac:dyDescent="0.3">
      <c r="A153" s="355"/>
      <c r="B153" s="356"/>
      <c r="C153" s="365"/>
      <c r="D153" s="265"/>
      <c r="E153" s="360"/>
      <c r="F153" s="282" t="s">
        <v>431</v>
      </c>
      <c r="G153" s="282" t="s">
        <v>432</v>
      </c>
      <c r="H153" s="279">
        <v>4</v>
      </c>
      <c r="I153" s="279">
        <v>1</v>
      </c>
      <c r="J153" s="265"/>
      <c r="K153" s="31" t="s">
        <v>410</v>
      </c>
      <c r="L153" s="31" t="s">
        <v>411</v>
      </c>
      <c r="M153" s="190">
        <v>43467</v>
      </c>
      <c r="N153" s="271" t="s">
        <v>433</v>
      </c>
      <c r="O153" s="250"/>
      <c r="P153" s="236"/>
      <c r="Q153" s="236"/>
      <c r="R153" s="272">
        <v>208086168</v>
      </c>
      <c r="S153" s="73"/>
      <c r="T153" s="66"/>
      <c r="U153" s="66"/>
      <c r="V153" s="66"/>
      <c r="W153" s="44"/>
      <c r="X153" s="44"/>
      <c r="Y153" s="44"/>
      <c r="Z153" s="44"/>
      <c r="AA153" s="44"/>
      <c r="AB153" s="44"/>
      <c r="AC153" s="44"/>
      <c r="AD153" s="44"/>
      <c r="AE153" s="44"/>
      <c r="AF153" s="11"/>
    </row>
    <row r="154" spans="1:32" ht="16.5" x14ac:dyDescent="0.3">
      <c r="A154" s="355"/>
      <c r="B154" s="356"/>
      <c r="C154" s="365"/>
      <c r="D154" s="265"/>
      <c r="E154" s="360"/>
      <c r="F154" s="283"/>
      <c r="G154" s="283"/>
      <c r="H154" s="280"/>
      <c r="I154" s="280"/>
      <c r="J154" s="265"/>
      <c r="K154" s="31" t="s">
        <v>417</v>
      </c>
      <c r="L154" s="31" t="s">
        <v>911</v>
      </c>
      <c r="M154" s="190">
        <v>43506</v>
      </c>
      <c r="N154" s="271"/>
      <c r="O154" s="250"/>
      <c r="P154" s="236"/>
      <c r="Q154" s="236"/>
      <c r="R154" s="272"/>
      <c r="S154" s="73"/>
      <c r="T154" s="66"/>
      <c r="U154" s="66"/>
      <c r="V154" s="66"/>
      <c r="W154" s="44"/>
      <c r="X154" s="44"/>
      <c r="Y154" s="44"/>
      <c r="Z154" s="44"/>
      <c r="AA154" s="44"/>
      <c r="AB154" s="44"/>
      <c r="AC154" s="44"/>
      <c r="AD154" s="44"/>
      <c r="AE154" s="44"/>
      <c r="AF154" s="11"/>
    </row>
    <row r="155" spans="1:32" ht="16.5" x14ac:dyDescent="0.3">
      <c r="A155" s="355"/>
      <c r="B155" s="356"/>
      <c r="C155" s="365"/>
      <c r="D155" s="265"/>
      <c r="E155" s="360"/>
      <c r="F155" s="283"/>
      <c r="G155" s="283"/>
      <c r="H155" s="280"/>
      <c r="I155" s="280"/>
      <c r="J155" s="265"/>
      <c r="K155" s="31" t="s">
        <v>434</v>
      </c>
      <c r="L155" s="31" t="s">
        <v>419</v>
      </c>
      <c r="M155" s="84">
        <v>43511</v>
      </c>
      <c r="N155" s="271"/>
      <c r="O155" s="250"/>
      <c r="P155" s="236"/>
      <c r="Q155" s="236"/>
      <c r="R155" s="272"/>
      <c r="S155" s="73"/>
      <c r="T155" s="63" t="s">
        <v>2</v>
      </c>
      <c r="U155" s="63" t="s">
        <v>2</v>
      </c>
      <c r="V155" s="63" t="s">
        <v>2</v>
      </c>
      <c r="W155" s="17" t="s">
        <v>2</v>
      </c>
      <c r="X155" s="17" t="s">
        <v>2</v>
      </c>
      <c r="Y155" s="17" t="s">
        <v>2</v>
      </c>
      <c r="Z155" s="17" t="s">
        <v>2</v>
      </c>
      <c r="AA155" s="17" t="s">
        <v>2</v>
      </c>
      <c r="AB155" s="17" t="s">
        <v>2</v>
      </c>
      <c r="AC155" s="17" t="s">
        <v>2</v>
      </c>
      <c r="AD155" s="17" t="s">
        <v>2</v>
      </c>
      <c r="AE155" s="17" t="s">
        <v>2</v>
      </c>
      <c r="AF155" s="30">
        <v>50</v>
      </c>
    </row>
    <row r="156" spans="1:32" ht="49.5" x14ac:dyDescent="0.3">
      <c r="A156" s="355"/>
      <c r="B156" s="356"/>
      <c r="C156" s="365"/>
      <c r="D156" s="265"/>
      <c r="E156" s="360"/>
      <c r="F156" s="283"/>
      <c r="G156" s="283"/>
      <c r="H156" s="280"/>
      <c r="I156" s="280"/>
      <c r="J156" s="265"/>
      <c r="K156" s="31" t="s">
        <v>918</v>
      </c>
      <c r="L156" s="31" t="s">
        <v>919</v>
      </c>
      <c r="M156" s="84">
        <v>43506</v>
      </c>
      <c r="N156" s="271"/>
      <c r="O156" s="250"/>
      <c r="P156" s="236"/>
      <c r="Q156" s="236"/>
      <c r="R156" s="272"/>
      <c r="S156" s="73"/>
      <c r="T156" s="63"/>
      <c r="U156" s="63"/>
      <c r="V156" s="63"/>
      <c r="W156" s="17"/>
      <c r="X156" s="17"/>
      <c r="Y156" s="17"/>
      <c r="Z156" s="17"/>
      <c r="AA156" s="17"/>
      <c r="AB156" s="17"/>
      <c r="AC156" s="17"/>
      <c r="AD156" s="17"/>
      <c r="AE156" s="17"/>
      <c r="AF156" s="9"/>
    </row>
    <row r="157" spans="1:32" ht="33" x14ac:dyDescent="0.3">
      <c r="A157" s="355"/>
      <c r="B157" s="356"/>
      <c r="C157" s="365"/>
      <c r="D157" s="265"/>
      <c r="E157" s="360"/>
      <c r="F157" s="284"/>
      <c r="G157" s="284"/>
      <c r="H157" s="281"/>
      <c r="I157" s="281"/>
      <c r="J157" s="265"/>
      <c r="K157" s="31" t="s">
        <v>435</v>
      </c>
      <c r="L157" s="31" t="s">
        <v>920</v>
      </c>
      <c r="M157" s="84">
        <v>43723</v>
      </c>
      <c r="N157" s="271"/>
      <c r="O157" s="250"/>
      <c r="P157" s="236"/>
      <c r="Q157" s="236"/>
      <c r="R157" s="80"/>
      <c r="S157" s="73"/>
      <c r="T157" s="63"/>
      <c r="U157" s="63"/>
      <c r="V157" s="63"/>
      <c r="W157" s="17"/>
      <c r="X157" s="17"/>
      <c r="Y157" s="17"/>
      <c r="Z157" s="17"/>
      <c r="AA157" s="17"/>
      <c r="AB157" s="17"/>
      <c r="AC157" s="17"/>
      <c r="AD157" s="17"/>
      <c r="AE157" s="17"/>
      <c r="AF157" s="9"/>
    </row>
    <row r="158" spans="1:32" ht="15" customHeight="1" x14ac:dyDescent="0.3">
      <c r="A158" s="355"/>
      <c r="B158" s="356"/>
      <c r="C158" s="365"/>
      <c r="D158" s="265"/>
      <c r="E158" s="360"/>
      <c r="F158" s="282" t="s">
        <v>436</v>
      </c>
      <c r="G158" s="261" t="s">
        <v>437</v>
      </c>
      <c r="H158" s="244">
        <v>3000</v>
      </c>
      <c r="I158" s="244">
        <v>100</v>
      </c>
      <c r="J158" s="265"/>
      <c r="K158" s="31" t="s">
        <v>410</v>
      </c>
      <c r="L158" s="31" t="s">
        <v>411</v>
      </c>
      <c r="M158" s="190">
        <v>43467</v>
      </c>
      <c r="N158" s="271" t="s">
        <v>438</v>
      </c>
      <c r="O158" s="250"/>
      <c r="P158" s="236"/>
      <c r="Q158" s="236"/>
      <c r="R158" s="272">
        <v>101852082</v>
      </c>
      <c r="S158" s="73"/>
      <c r="T158" s="64"/>
      <c r="U158" s="64"/>
      <c r="V158" s="64"/>
      <c r="W158" s="41"/>
      <c r="X158" s="41"/>
      <c r="Y158" s="41"/>
      <c r="Z158" s="41"/>
      <c r="AA158" s="41"/>
      <c r="AB158" s="41"/>
      <c r="AC158" s="41"/>
      <c r="AD158" s="41"/>
      <c r="AE158" s="41"/>
      <c r="AF158" s="11"/>
    </row>
    <row r="159" spans="1:32" ht="16.5" x14ac:dyDescent="0.3">
      <c r="A159" s="355"/>
      <c r="B159" s="356"/>
      <c r="C159" s="365"/>
      <c r="D159" s="265"/>
      <c r="E159" s="360"/>
      <c r="F159" s="283"/>
      <c r="G159" s="261"/>
      <c r="H159" s="244"/>
      <c r="I159" s="244"/>
      <c r="J159" s="265"/>
      <c r="K159" s="31" t="s">
        <v>417</v>
      </c>
      <c r="L159" s="31" t="s">
        <v>911</v>
      </c>
      <c r="M159" s="190">
        <v>43511</v>
      </c>
      <c r="N159" s="271"/>
      <c r="O159" s="250"/>
      <c r="P159" s="236"/>
      <c r="Q159" s="236"/>
      <c r="R159" s="272"/>
      <c r="S159" s="73"/>
      <c r="T159" s="64"/>
      <c r="U159" s="64"/>
      <c r="V159" s="64"/>
      <c r="W159" s="41"/>
      <c r="X159" s="41"/>
      <c r="Y159" s="41"/>
      <c r="Z159" s="41"/>
      <c r="AA159" s="41"/>
      <c r="AB159" s="41"/>
      <c r="AC159" s="41"/>
      <c r="AD159" s="41"/>
      <c r="AE159" s="41"/>
      <c r="AF159" s="11"/>
    </row>
    <row r="160" spans="1:32" ht="16.5" x14ac:dyDescent="0.3">
      <c r="A160" s="355"/>
      <c r="B160" s="356"/>
      <c r="C160" s="365"/>
      <c r="D160" s="265"/>
      <c r="E160" s="360"/>
      <c r="F160" s="283"/>
      <c r="G160" s="261"/>
      <c r="H160" s="244"/>
      <c r="I160" s="244"/>
      <c r="J160" s="265"/>
      <c r="K160" s="31" t="s">
        <v>434</v>
      </c>
      <c r="L160" s="31" t="s">
        <v>419</v>
      </c>
      <c r="M160" s="84">
        <v>43521</v>
      </c>
      <c r="N160" s="271"/>
      <c r="O160" s="250"/>
      <c r="P160" s="236"/>
      <c r="Q160" s="236"/>
      <c r="R160" s="272"/>
      <c r="S160" s="73"/>
      <c r="T160" s="63" t="s">
        <v>2</v>
      </c>
      <c r="U160" s="63"/>
      <c r="V160" s="63" t="s">
        <v>2</v>
      </c>
      <c r="W160" s="17" t="s">
        <v>2</v>
      </c>
      <c r="X160" s="17" t="s">
        <v>2</v>
      </c>
      <c r="Y160" s="17" t="s">
        <v>2</v>
      </c>
      <c r="Z160" s="17" t="s">
        <v>2</v>
      </c>
      <c r="AA160" s="17" t="s">
        <v>2</v>
      </c>
      <c r="AB160" s="17" t="s">
        <v>2</v>
      </c>
      <c r="AC160" s="17" t="s">
        <v>2</v>
      </c>
      <c r="AD160" s="17" t="s">
        <v>2</v>
      </c>
      <c r="AE160" s="17" t="s">
        <v>2</v>
      </c>
      <c r="AF160" s="81">
        <v>14</v>
      </c>
    </row>
    <row r="161" spans="1:32" ht="60.75" customHeight="1" x14ac:dyDescent="0.3">
      <c r="A161" s="355"/>
      <c r="B161" s="356"/>
      <c r="C161" s="365"/>
      <c r="D161" s="265"/>
      <c r="E161" s="360"/>
      <c r="F161" s="283"/>
      <c r="G161" s="261"/>
      <c r="H161" s="244"/>
      <c r="I161" s="244"/>
      <c r="J161" s="265"/>
      <c r="K161" s="31" t="s">
        <v>921</v>
      </c>
      <c r="L161" s="31" t="s">
        <v>922</v>
      </c>
      <c r="M161" s="190">
        <v>43556</v>
      </c>
      <c r="N161" s="271"/>
      <c r="O161" s="250"/>
      <c r="P161" s="236"/>
      <c r="Q161" s="236"/>
      <c r="R161" s="272"/>
      <c r="S161" s="73"/>
      <c r="T161" s="66"/>
      <c r="U161" s="66"/>
      <c r="V161" s="66"/>
      <c r="W161" s="44"/>
      <c r="X161" s="44"/>
      <c r="Y161" s="44"/>
      <c r="Z161" s="44"/>
      <c r="AA161" s="44"/>
      <c r="AB161" s="44"/>
      <c r="AC161" s="44"/>
      <c r="AD161" s="44"/>
      <c r="AE161" s="44"/>
      <c r="AF161" s="41"/>
    </row>
    <row r="162" spans="1:32" ht="42" customHeight="1" x14ac:dyDescent="0.3">
      <c r="A162" s="355"/>
      <c r="B162" s="356"/>
      <c r="C162" s="365"/>
      <c r="D162" s="265"/>
      <c r="E162" s="360"/>
      <c r="F162" s="283"/>
      <c r="G162" s="261"/>
      <c r="H162" s="244"/>
      <c r="I162" s="244"/>
      <c r="J162" s="265"/>
      <c r="K162" s="31" t="s">
        <v>424</v>
      </c>
      <c r="L162" s="31" t="s">
        <v>923</v>
      </c>
      <c r="M162" s="84">
        <v>43615</v>
      </c>
      <c r="N162" s="271"/>
      <c r="O162" s="250"/>
      <c r="P162" s="236"/>
      <c r="Q162" s="236"/>
      <c r="R162" s="272"/>
      <c r="S162" s="73"/>
      <c r="T162" s="64"/>
      <c r="U162" s="64"/>
      <c r="V162" s="64"/>
      <c r="W162" s="41"/>
      <c r="X162" s="41"/>
      <c r="Y162" s="41"/>
      <c r="Z162" s="41"/>
      <c r="AA162" s="41"/>
      <c r="AB162" s="41"/>
      <c r="AC162" s="41"/>
      <c r="AD162" s="41"/>
      <c r="AE162" s="41"/>
      <c r="AF162" s="44"/>
    </row>
    <row r="163" spans="1:32" ht="83.25" customHeight="1" x14ac:dyDescent="0.3">
      <c r="A163" s="355"/>
      <c r="B163" s="356"/>
      <c r="C163" s="365"/>
      <c r="D163" s="265"/>
      <c r="E163" s="360"/>
      <c r="F163" s="283"/>
      <c r="G163" s="261"/>
      <c r="H163" s="244"/>
      <c r="I163" s="244"/>
      <c r="J163" s="265"/>
      <c r="K163" s="31" t="s">
        <v>925</v>
      </c>
      <c r="L163" s="31" t="s">
        <v>926</v>
      </c>
      <c r="M163" s="84">
        <v>43525</v>
      </c>
      <c r="N163" s="271" t="s">
        <v>439</v>
      </c>
      <c r="O163" s="250"/>
      <c r="P163" s="236"/>
      <c r="Q163" s="236"/>
      <c r="R163" s="272">
        <v>347619286</v>
      </c>
      <c r="S163" s="73"/>
      <c r="T163" s="64"/>
      <c r="U163" s="64"/>
      <c r="V163" s="64"/>
      <c r="W163" s="41"/>
      <c r="X163" s="41"/>
      <c r="Y163" s="41"/>
      <c r="Z163" s="41"/>
      <c r="AA163" s="41"/>
      <c r="AB163" s="41"/>
      <c r="AC163" s="41"/>
      <c r="AD163" s="41"/>
      <c r="AE163" s="41"/>
      <c r="AF163" s="253">
        <v>38</v>
      </c>
    </row>
    <row r="164" spans="1:32" ht="35.25" customHeight="1" x14ac:dyDescent="0.3">
      <c r="A164" s="355"/>
      <c r="B164" s="356"/>
      <c r="C164" s="365"/>
      <c r="D164" s="265"/>
      <c r="E164" s="360"/>
      <c r="F164" s="284"/>
      <c r="G164" s="261"/>
      <c r="H164" s="244"/>
      <c r="I164" s="244"/>
      <c r="J164" s="265"/>
      <c r="K164" s="31" t="s">
        <v>424</v>
      </c>
      <c r="L164" s="31" t="s">
        <v>924</v>
      </c>
      <c r="M164" s="84">
        <v>43768</v>
      </c>
      <c r="N164" s="271"/>
      <c r="O164" s="250"/>
      <c r="P164" s="236"/>
      <c r="Q164" s="236"/>
      <c r="R164" s="272"/>
      <c r="S164" s="73"/>
      <c r="T164" s="63" t="s">
        <v>2</v>
      </c>
      <c r="U164" s="63" t="s">
        <v>2</v>
      </c>
      <c r="V164" s="63" t="s">
        <v>2</v>
      </c>
      <c r="W164" s="17" t="s">
        <v>2</v>
      </c>
      <c r="X164" s="17" t="s">
        <v>2</v>
      </c>
      <c r="Y164" s="17" t="s">
        <v>2</v>
      </c>
      <c r="Z164" s="17" t="s">
        <v>2</v>
      </c>
      <c r="AA164" s="17" t="s">
        <v>2</v>
      </c>
      <c r="AB164" s="17" t="s">
        <v>2</v>
      </c>
      <c r="AC164" s="17" t="s">
        <v>2</v>
      </c>
      <c r="AD164" s="17" t="s">
        <v>2</v>
      </c>
      <c r="AE164" s="17" t="s">
        <v>2</v>
      </c>
      <c r="AF164" s="253"/>
    </row>
    <row r="165" spans="1:32" ht="15" customHeight="1" x14ac:dyDescent="0.25">
      <c r="A165" s="355"/>
      <c r="B165" s="356"/>
      <c r="C165" s="365"/>
      <c r="D165" s="265"/>
      <c r="E165" s="360"/>
      <c r="F165" s="282" t="s">
        <v>440</v>
      </c>
      <c r="G165" s="282" t="s">
        <v>441</v>
      </c>
      <c r="H165" s="279">
        <v>2600</v>
      </c>
      <c r="I165" s="279">
        <v>5240</v>
      </c>
      <c r="J165" s="265"/>
      <c r="K165" s="31" t="s">
        <v>410</v>
      </c>
      <c r="L165" s="31" t="s">
        <v>411</v>
      </c>
      <c r="M165" s="190">
        <v>43467</v>
      </c>
      <c r="N165" s="271" t="s">
        <v>442</v>
      </c>
      <c r="O165" s="250"/>
      <c r="P165" s="236"/>
      <c r="Q165" s="236"/>
      <c r="R165" s="272">
        <v>239898138</v>
      </c>
      <c r="S165" s="273"/>
      <c r="T165" s="274" t="s">
        <v>2</v>
      </c>
      <c r="U165" s="63"/>
      <c r="V165" s="274" t="s">
        <v>2</v>
      </c>
      <c r="W165" s="253" t="s">
        <v>2</v>
      </c>
      <c r="X165" s="253" t="s">
        <v>2</v>
      </c>
      <c r="Y165" s="253" t="s">
        <v>2</v>
      </c>
      <c r="Z165" s="253" t="s">
        <v>2</v>
      </c>
      <c r="AA165" s="253" t="s">
        <v>2</v>
      </c>
      <c r="AB165" s="253" t="s">
        <v>2</v>
      </c>
      <c r="AC165" s="253" t="s">
        <v>2</v>
      </c>
      <c r="AD165" s="253" t="s">
        <v>2</v>
      </c>
      <c r="AE165" s="253" t="s">
        <v>2</v>
      </c>
      <c r="AF165" s="253">
        <v>37</v>
      </c>
    </row>
    <row r="166" spans="1:32" ht="16.5" x14ac:dyDescent="0.25">
      <c r="A166" s="355"/>
      <c r="B166" s="356"/>
      <c r="C166" s="365"/>
      <c r="D166" s="265"/>
      <c r="E166" s="360"/>
      <c r="F166" s="283"/>
      <c r="G166" s="283"/>
      <c r="H166" s="280"/>
      <c r="I166" s="280"/>
      <c r="J166" s="265"/>
      <c r="K166" s="31" t="s">
        <v>417</v>
      </c>
      <c r="L166" s="31" t="s">
        <v>911</v>
      </c>
      <c r="M166" s="190">
        <v>43480</v>
      </c>
      <c r="N166" s="271"/>
      <c r="O166" s="250"/>
      <c r="P166" s="236"/>
      <c r="Q166" s="236"/>
      <c r="R166" s="272"/>
      <c r="S166" s="273"/>
      <c r="T166" s="274"/>
      <c r="U166" s="63"/>
      <c r="V166" s="274"/>
      <c r="W166" s="253"/>
      <c r="X166" s="253"/>
      <c r="Y166" s="253"/>
      <c r="Z166" s="253"/>
      <c r="AA166" s="253"/>
      <c r="AB166" s="253"/>
      <c r="AC166" s="253"/>
      <c r="AD166" s="253"/>
      <c r="AE166" s="253"/>
      <c r="AF166" s="253"/>
    </row>
    <row r="167" spans="1:32" ht="47.25" customHeight="1" x14ac:dyDescent="0.3">
      <c r="A167" s="355"/>
      <c r="B167" s="356"/>
      <c r="C167" s="365"/>
      <c r="D167" s="265"/>
      <c r="E167" s="360"/>
      <c r="F167" s="283"/>
      <c r="G167" s="283"/>
      <c r="H167" s="280"/>
      <c r="I167" s="280"/>
      <c r="J167" s="265"/>
      <c r="K167" s="31" t="s">
        <v>928</v>
      </c>
      <c r="L167" s="31" t="s">
        <v>929</v>
      </c>
      <c r="M167" s="190">
        <v>43497</v>
      </c>
      <c r="N167" s="271"/>
      <c r="O167" s="250"/>
      <c r="P167" s="236"/>
      <c r="Q167" s="236"/>
      <c r="R167" s="272"/>
      <c r="S167" s="73"/>
      <c r="T167" s="64"/>
      <c r="U167" s="64"/>
      <c r="V167" s="64"/>
      <c r="W167" s="41"/>
      <c r="X167" s="41"/>
      <c r="Y167" s="41"/>
      <c r="Z167" s="41"/>
      <c r="AA167" s="41"/>
      <c r="AB167" s="41"/>
      <c r="AC167" s="41"/>
      <c r="AD167" s="41"/>
      <c r="AE167" s="41"/>
      <c r="AF167" s="253"/>
    </row>
    <row r="168" spans="1:32" ht="43.5" customHeight="1" x14ac:dyDescent="0.3">
      <c r="A168" s="355"/>
      <c r="B168" s="356"/>
      <c r="C168" s="365"/>
      <c r="D168" s="265"/>
      <c r="E168" s="360"/>
      <c r="F168" s="284"/>
      <c r="G168" s="284"/>
      <c r="H168" s="281"/>
      <c r="I168" s="281"/>
      <c r="J168" s="265"/>
      <c r="K168" s="31" t="s">
        <v>443</v>
      </c>
      <c r="L168" s="31" t="s">
        <v>927</v>
      </c>
      <c r="M168" s="190" t="s">
        <v>444</v>
      </c>
      <c r="N168" s="271"/>
      <c r="O168" s="250"/>
      <c r="P168" s="236"/>
      <c r="Q168" s="236"/>
      <c r="R168" s="80"/>
      <c r="S168" s="73"/>
      <c r="T168" s="64"/>
      <c r="U168" s="64"/>
      <c r="V168" s="64"/>
      <c r="W168" s="41"/>
      <c r="X168" s="41"/>
      <c r="Y168" s="41"/>
      <c r="Z168" s="41"/>
      <c r="AA168" s="41"/>
      <c r="AB168" s="41"/>
      <c r="AC168" s="41"/>
      <c r="AD168" s="41"/>
      <c r="AE168" s="41"/>
      <c r="AF168" s="17"/>
    </row>
    <row r="169" spans="1:32" ht="23.25" customHeight="1" x14ac:dyDescent="0.3">
      <c r="A169" s="355"/>
      <c r="B169" s="356"/>
      <c r="C169" s="365"/>
      <c r="D169" s="265"/>
      <c r="E169" s="360"/>
      <c r="F169" s="261" t="s">
        <v>445</v>
      </c>
      <c r="G169" s="261" t="s">
        <v>446</v>
      </c>
      <c r="H169" s="244">
        <v>25</v>
      </c>
      <c r="I169" s="244">
        <v>35</v>
      </c>
      <c r="J169" s="265"/>
      <c r="K169" s="31" t="s">
        <v>410</v>
      </c>
      <c r="L169" s="31" t="s">
        <v>411</v>
      </c>
      <c r="M169" s="190">
        <v>43467</v>
      </c>
      <c r="N169" s="271" t="s">
        <v>447</v>
      </c>
      <c r="O169" s="250"/>
      <c r="P169" s="236"/>
      <c r="Q169" s="236"/>
      <c r="R169" s="272">
        <v>194642628</v>
      </c>
      <c r="S169" s="73"/>
      <c r="T169" s="73"/>
      <c r="U169" s="73"/>
      <c r="V169" s="73"/>
      <c r="W169" s="30"/>
      <c r="X169" s="17" t="s">
        <v>2</v>
      </c>
      <c r="Y169" s="17" t="s">
        <v>2</v>
      </c>
      <c r="Z169" s="17" t="s">
        <v>2</v>
      </c>
      <c r="AA169" s="17" t="s">
        <v>2</v>
      </c>
      <c r="AB169" s="17" t="s">
        <v>2</v>
      </c>
      <c r="AC169" s="17" t="s">
        <v>2</v>
      </c>
      <c r="AD169" s="17" t="s">
        <v>2</v>
      </c>
      <c r="AE169" s="17" t="s">
        <v>2</v>
      </c>
      <c r="AF169" s="17">
        <v>40</v>
      </c>
    </row>
    <row r="170" spans="1:32" ht="82.5" customHeight="1" x14ac:dyDescent="0.3">
      <c r="A170" s="355"/>
      <c r="B170" s="356"/>
      <c r="C170" s="365"/>
      <c r="D170" s="265"/>
      <c r="E170" s="360"/>
      <c r="F170" s="261"/>
      <c r="G170" s="261"/>
      <c r="H170" s="244"/>
      <c r="I170" s="244"/>
      <c r="J170" s="265"/>
      <c r="K170" s="31" t="s">
        <v>931</v>
      </c>
      <c r="L170" s="31" t="s">
        <v>930</v>
      </c>
      <c r="M170" s="190">
        <v>43497</v>
      </c>
      <c r="N170" s="271"/>
      <c r="O170" s="250"/>
      <c r="P170" s="236"/>
      <c r="Q170" s="236"/>
      <c r="R170" s="272"/>
      <c r="S170" s="73"/>
      <c r="T170" s="73"/>
      <c r="U170" s="73"/>
      <c r="V170" s="73"/>
      <c r="W170" s="30"/>
      <c r="X170" s="17"/>
      <c r="Y170" s="17"/>
      <c r="Z170" s="17"/>
      <c r="AA170" s="17"/>
      <c r="AB170" s="17"/>
      <c r="AC170" s="17"/>
      <c r="AD170" s="17"/>
      <c r="AE170" s="17"/>
      <c r="AF170" s="17"/>
    </row>
    <row r="171" spans="1:32" ht="63" customHeight="1" x14ac:dyDescent="0.3">
      <c r="A171" s="355"/>
      <c r="B171" s="356"/>
      <c r="C171" s="365"/>
      <c r="D171" s="265"/>
      <c r="E171" s="360"/>
      <c r="F171" s="261"/>
      <c r="G171" s="261"/>
      <c r="H171" s="244"/>
      <c r="I171" s="244"/>
      <c r="J171" s="265"/>
      <c r="K171" s="140" t="s">
        <v>933</v>
      </c>
      <c r="L171" s="140" t="s">
        <v>932</v>
      </c>
      <c r="M171" s="191">
        <v>43819</v>
      </c>
      <c r="N171" s="271"/>
      <c r="O171" s="250"/>
      <c r="P171" s="236"/>
      <c r="Q171" s="236"/>
      <c r="R171" s="272"/>
      <c r="S171" s="30"/>
      <c r="T171" s="41"/>
      <c r="U171" s="41"/>
      <c r="V171" s="41"/>
      <c r="W171" s="41"/>
      <c r="X171" s="41"/>
      <c r="Y171" s="41"/>
      <c r="Z171" s="41"/>
      <c r="AA171" s="41"/>
      <c r="AB171" s="41"/>
      <c r="AC171" s="41"/>
      <c r="AD171" s="41"/>
      <c r="AE171" s="41"/>
      <c r="AF171" s="41"/>
    </row>
    <row r="172" spans="1:32" ht="32.25" customHeight="1" x14ac:dyDescent="0.3">
      <c r="A172" s="355"/>
      <c r="B172" s="356"/>
      <c r="C172" s="365"/>
      <c r="D172" s="265"/>
      <c r="E172" s="360"/>
      <c r="F172" s="248" t="s">
        <v>448</v>
      </c>
      <c r="G172" s="248" t="s">
        <v>449</v>
      </c>
      <c r="H172" s="251">
        <v>1</v>
      </c>
      <c r="I172" s="251">
        <v>1</v>
      </c>
      <c r="J172" s="248" t="s">
        <v>450</v>
      </c>
      <c r="K172" s="140" t="s">
        <v>410</v>
      </c>
      <c r="L172" s="140" t="s">
        <v>411</v>
      </c>
      <c r="M172" s="182">
        <v>43473</v>
      </c>
      <c r="N172" s="252" t="s">
        <v>451</v>
      </c>
      <c r="O172" s="250"/>
      <c r="P172" s="236"/>
      <c r="Q172" s="236" t="s">
        <v>452</v>
      </c>
      <c r="R172" s="237">
        <v>1512000000</v>
      </c>
      <c r="S172" s="30"/>
      <c r="T172" s="41"/>
      <c r="U172" s="41"/>
      <c r="V172" s="41"/>
      <c r="W172" s="41"/>
      <c r="X172" s="41"/>
      <c r="Y172" s="41"/>
      <c r="Z172" s="41"/>
      <c r="AA172" s="41"/>
      <c r="AB172" s="41"/>
      <c r="AC172" s="41"/>
      <c r="AD172" s="41"/>
      <c r="AE172" s="41"/>
      <c r="AF172" s="41"/>
    </row>
    <row r="173" spans="1:32" ht="28.5" customHeight="1" x14ac:dyDescent="0.3">
      <c r="A173" s="355"/>
      <c r="B173" s="356"/>
      <c r="C173" s="365"/>
      <c r="D173" s="265"/>
      <c r="E173" s="360"/>
      <c r="F173" s="248"/>
      <c r="G173" s="248"/>
      <c r="H173" s="251"/>
      <c r="I173" s="251"/>
      <c r="J173" s="248"/>
      <c r="K173" s="140" t="s">
        <v>417</v>
      </c>
      <c r="L173" s="130" t="s">
        <v>911</v>
      </c>
      <c r="M173" s="192">
        <v>43475</v>
      </c>
      <c r="N173" s="252"/>
      <c r="O173" s="250"/>
      <c r="P173" s="236"/>
      <c r="Q173" s="236"/>
      <c r="R173" s="237"/>
      <c r="S173" s="30"/>
      <c r="T173" s="41"/>
      <c r="U173" s="41"/>
      <c r="V173" s="41"/>
      <c r="W173" s="41"/>
      <c r="X173" s="41"/>
      <c r="Y173" s="41"/>
      <c r="Z173" s="41"/>
      <c r="AA173" s="41"/>
      <c r="AB173" s="41"/>
      <c r="AC173" s="41"/>
      <c r="AD173" s="41"/>
      <c r="AE173" s="41"/>
      <c r="AF173" s="41"/>
    </row>
    <row r="174" spans="1:32" ht="45.75" customHeight="1" x14ac:dyDescent="0.3">
      <c r="A174" s="355"/>
      <c r="B174" s="356"/>
      <c r="C174" s="365"/>
      <c r="D174" s="265"/>
      <c r="E174" s="360"/>
      <c r="F174" s="248"/>
      <c r="G174" s="248"/>
      <c r="H174" s="251"/>
      <c r="I174" s="251"/>
      <c r="J174" s="248"/>
      <c r="K174" s="140" t="s">
        <v>934</v>
      </c>
      <c r="L174" s="140" t="s">
        <v>460</v>
      </c>
      <c r="M174" s="192">
        <v>43819</v>
      </c>
      <c r="N174" s="252"/>
      <c r="O174" s="250"/>
      <c r="P174" s="236"/>
      <c r="Q174" s="236"/>
      <c r="R174" s="237"/>
      <c r="S174" s="30"/>
      <c r="T174" s="17" t="s">
        <v>2</v>
      </c>
      <c r="U174" s="17" t="s">
        <v>453</v>
      </c>
      <c r="V174" s="17" t="s">
        <v>2</v>
      </c>
      <c r="W174" s="17" t="s">
        <v>2</v>
      </c>
      <c r="X174" s="17" t="s">
        <v>2</v>
      </c>
      <c r="Y174" s="17" t="s">
        <v>2</v>
      </c>
      <c r="Z174" s="17" t="s">
        <v>2</v>
      </c>
      <c r="AA174" s="17" t="s">
        <v>2</v>
      </c>
      <c r="AB174" s="17" t="s">
        <v>2</v>
      </c>
      <c r="AC174" s="17" t="s">
        <v>2</v>
      </c>
      <c r="AD174" s="17" t="s">
        <v>2</v>
      </c>
      <c r="AE174" s="17" t="s">
        <v>2</v>
      </c>
      <c r="AF174" s="30">
        <v>21</v>
      </c>
    </row>
    <row r="175" spans="1:32" ht="33" x14ac:dyDescent="0.25">
      <c r="A175" s="355"/>
      <c r="B175" s="356"/>
      <c r="C175" s="365"/>
      <c r="D175" s="265"/>
      <c r="E175" s="360"/>
      <c r="F175" s="248" t="s">
        <v>454</v>
      </c>
      <c r="G175" s="248" t="s">
        <v>455</v>
      </c>
      <c r="H175" s="251">
        <v>29</v>
      </c>
      <c r="I175" s="251">
        <v>33</v>
      </c>
      <c r="J175" s="248" t="s">
        <v>456</v>
      </c>
      <c r="K175" s="140" t="s">
        <v>410</v>
      </c>
      <c r="L175" s="140" t="s">
        <v>457</v>
      </c>
      <c r="M175" s="191">
        <v>43480</v>
      </c>
      <c r="N175" s="252" t="s">
        <v>458</v>
      </c>
      <c r="O175" s="250"/>
      <c r="P175" s="236"/>
      <c r="Q175" s="236" t="s">
        <v>415</v>
      </c>
      <c r="R175" s="237">
        <v>1866843125</v>
      </c>
      <c r="S175" s="267"/>
      <c r="T175" s="253"/>
      <c r="U175" s="17"/>
      <c r="V175" s="253"/>
      <c r="W175" s="253"/>
      <c r="X175" s="253"/>
      <c r="Y175" s="253"/>
      <c r="Z175" s="253"/>
      <c r="AA175" s="253"/>
      <c r="AB175" s="253"/>
      <c r="AC175" s="253"/>
      <c r="AD175" s="253"/>
      <c r="AE175" s="253"/>
      <c r="AF175" s="253"/>
    </row>
    <row r="176" spans="1:32" ht="16.5" x14ac:dyDescent="0.25">
      <c r="A176" s="355"/>
      <c r="B176" s="356"/>
      <c r="C176" s="365"/>
      <c r="D176" s="265"/>
      <c r="E176" s="360"/>
      <c r="F176" s="248"/>
      <c r="G176" s="248"/>
      <c r="H176" s="251"/>
      <c r="I176" s="251"/>
      <c r="J176" s="248"/>
      <c r="K176" s="140" t="s">
        <v>417</v>
      </c>
      <c r="L176" s="140" t="s">
        <v>911</v>
      </c>
      <c r="M176" s="191">
        <v>43487</v>
      </c>
      <c r="N176" s="252"/>
      <c r="O176" s="250"/>
      <c r="P176" s="236"/>
      <c r="Q176" s="236"/>
      <c r="R176" s="237"/>
      <c r="S176" s="267"/>
      <c r="T176" s="253"/>
      <c r="U176" s="17"/>
      <c r="V176" s="253"/>
      <c r="W176" s="253"/>
      <c r="X176" s="253"/>
      <c r="Y176" s="253"/>
      <c r="Z176" s="253"/>
      <c r="AA176" s="253"/>
      <c r="AB176" s="253"/>
      <c r="AC176" s="253"/>
      <c r="AD176" s="253"/>
      <c r="AE176" s="253"/>
      <c r="AF176" s="253"/>
    </row>
    <row r="177" spans="1:32" ht="49.5" customHeight="1" x14ac:dyDescent="0.3">
      <c r="A177" s="355"/>
      <c r="B177" s="356"/>
      <c r="C177" s="365"/>
      <c r="D177" s="265"/>
      <c r="E177" s="360"/>
      <c r="F177" s="248"/>
      <c r="G177" s="248"/>
      <c r="H177" s="251"/>
      <c r="I177" s="251"/>
      <c r="J177" s="248"/>
      <c r="K177" s="140" t="s">
        <v>459</v>
      </c>
      <c r="L177" s="130" t="s">
        <v>943</v>
      </c>
      <c r="M177" s="192">
        <v>43490</v>
      </c>
      <c r="N177" s="252"/>
      <c r="O177" s="250"/>
      <c r="P177" s="236"/>
      <c r="Q177" s="236"/>
      <c r="R177" s="237"/>
      <c r="S177" s="267"/>
      <c r="T177" s="253"/>
      <c r="U177" s="17"/>
      <c r="V177" s="253"/>
      <c r="W177" s="253"/>
      <c r="X177" s="253"/>
      <c r="Y177" s="253"/>
      <c r="Z177" s="253"/>
      <c r="AA177" s="253"/>
      <c r="AB177" s="253"/>
      <c r="AC177" s="253"/>
      <c r="AD177" s="253"/>
      <c r="AE177" s="253"/>
      <c r="AF177" s="253"/>
    </row>
    <row r="178" spans="1:32" ht="36.75" customHeight="1" x14ac:dyDescent="0.3">
      <c r="A178" s="355"/>
      <c r="B178" s="356"/>
      <c r="C178" s="365"/>
      <c r="D178" s="265"/>
      <c r="E178" s="360"/>
      <c r="F178" s="248"/>
      <c r="G178" s="248"/>
      <c r="H178" s="251"/>
      <c r="I178" s="251"/>
      <c r="J178" s="248"/>
      <c r="K178" s="140" t="s">
        <v>936</v>
      </c>
      <c r="L178" s="140" t="s">
        <v>942</v>
      </c>
      <c r="M178" s="192">
        <v>43497</v>
      </c>
      <c r="N178" s="252"/>
      <c r="O178" s="250"/>
      <c r="P178" s="236"/>
      <c r="Q178" s="236"/>
      <c r="R178" s="237"/>
      <c r="S178" s="30"/>
      <c r="T178" s="17"/>
      <c r="U178" s="17"/>
      <c r="V178" s="17"/>
      <c r="W178" s="17"/>
      <c r="X178" s="17"/>
      <c r="Y178" s="17"/>
      <c r="Z178" s="17"/>
      <c r="AA178" s="17"/>
      <c r="AB178" s="17"/>
      <c r="AC178" s="17"/>
      <c r="AD178" s="17"/>
      <c r="AE178" s="17"/>
      <c r="AF178" s="17"/>
    </row>
    <row r="179" spans="1:32" ht="33.75" customHeight="1" x14ac:dyDescent="0.3">
      <c r="A179" s="355"/>
      <c r="B179" s="356"/>
      <c r="C179" s="365"/>
      <c r="D179" s="265"/>
      <c r="E179" s="360"/>
      <c r="F179" s="248"/>
      <c r="G179" s="248"/>
      <c r="H179" s="251"/>
      <c r="I179" s="251"/>
      <c r="J179" s="248"/>
      <c r="K179" s="140" t="s">
        <v>935</v>
      </c>
      <c r="L179" s="130" t="s">
        <v>460</v>
      </c>
      <c r="M179" s="192">
        <v>43819</v>
      </c>
      <c r="N179" s="252"/>
      <c r="O179" s="250"/>
      <c r="P179" s="236"/>
      <c r="Q179" s="236"/>
      <c r="R179" s="237"/>
      <c r="S179" s="30"/>
      <c r="T179" s="17" t="s">
        <v>2</v>
      </c>
      <c r="U179" s="17"/>
      <c r="V179" s="17" t="s">
        <v>2</v>
      </c>
      <c r="W179" s="17" t="s">
        <v>2</v>
      </c>
      <c r="X179" s="17" t="s">
        <v>2</v>
      </c>
      <c r="Y179" s="17" t="s">
        <v>2</v>
      </c>
      <c r="Z179" s="17" t="s">
        <v>2</v>
      </c>
      <c r="AA179" s="17" t="s">
        <v>2</v>
      </c>
      <c r="AB179" s="17" t="s">
        <v>2</v>
      </c>
      <c r="AC179" s="17" t="s">
        <v>2</v>
      </c>
      <c r="AD179" s="17" t="s">
        <v>2</v>
      </c>
      <c r="AE179" s="17" t="s">
        <v>2</v>
      </c>
      <c r="AF179" s="30">
        <v>30</v>
      </c>
    </row>
    <row r="180" spans="1:32" ht="32.25" customHeight="1" x14ac:dyDescent="0.3">
      <c r="A180" s="355"/>
      <c r="B180" s="356"/>
      <c r="C180" s="365"/>
      <c r="D180" s="265"/>
      <c r="E180" s="360"/>
      <c r="F180" s="248" t="s">
        <v>461</v>
      </c>
      <c r="G180" s="248" t="s">
        <v>462</v>
      </c>
      <c r="H180" s="251">
        <v>1</v>
      </c>
      <c r="I180" s="268">
        <v>1</v>
      </c>
      <c r="J180" s="248"/>
      <c r="K180" s="140" t="s">
        <v>938</v>
      </c>
      <c r="L180" s="140" t="s">
        <v>939</v>
      </c>
      <c r="M180" s="192">
        <v>43556</v>
      </c>
      <c r="N180" s="252"/>
      <c r="O180" s="250"/>
      <c r="P180" s="236"/>
      <c r="Q180" s="252" t="s">
        <v>415</v>
      </c>
      <c r="R180" s="237"/>
      <c r="S180" s="30"/>
      <c r="T180" s="41"/>
      <c r="U180" s="41"/>
      <c r="V180" s="41"/>
      <c r="W180" s="41"/>
      <c r="X180" s="41"/>
      <c r="Y180" s="41"/>
      <c r="Z180" s="41"/>
      <c r="AA180" s="41"/>
      <c r="AB180" s="41"/>
      <c r="AC180" s="41"/>
      <c r="AD180" s="41"/>
      <c r="AE180" s="41"/>
      <c r="AF180" s="30"/>
    </row>
    <row r="181" spans="1:32" ht="45" customHeight="1" x14ac:dyDescent="0.3">
      <c r="A181" s="355"/>
      <c r="B181" s="356"/>
      <c r="C181" s="365"/>
      <c r="D181" s="265"/>
      <c r="E181" s="360"/>
      <c r="F181" s="248"/>
      <c r="G181" s="248"/>
      <c r="H181" s="251"/>
      <c r="I181" s="268"/>
      <c r="J181" s="248"/>
      <c r="K181" s="269" t="s">
        <v>937</v>
      </c>
      <c r="L181" s="140" t="s">
        <v>940</v>
      </c>
      <c r="M181" s="192">
        <v>43565</v>
      </c>
      <c r="N181" s="252"/>
      <c r="O181" s="250"/>
      <c r="P181" s="236"/>
      <c r="Q181" s="252"/>
      <c r="R181" s="237"/>
      <c r="S181" s="30"/>
      <c r="T181" s="41"/>
      <c r="U181" s="41"/>
      <c r="V181" s="41"/>
      <c r="W181" s="41"/>
      <c r="X181" s="41"/>
      <c r="Y181" s="41"/>
      <c r="Z181" s="41"/>
      <c r="AA181" s="41"/>
      <c r="AB181" s="41"/>
      <c r="AC181" s="41"/>
      <c r="AD181" s="41"/>
      <c r="AE181" s="41"/>
      <c r="AF181" s="41"/>
    </row>
    <row r="182" spans="1:32" ht="31.5" customHeight="1" x14ac:dyDescent="0.3">
      <c r="A182" s="355"/>
      <c r="B182" s="356"/>
      <c r="C182" s="365"/>
      <c r="D182" s="265"/>
      <c r="E182" s="361"/>
      <c r="F182" s="248"/>
      <c r="G182" s="248"/>
      <c r="H182" s="251"/>
      <c r="I182" s="268"/>
      <c r="J182" s="248"/>
      <c r="K182" s="270"/>
      <c r="L182" s="140" t="s">
        <v>941</v>
      </c>
      <c r="M182" s="192">
        <v>43819</v>
      </c>
      <c r="N182" s="252"/>
      <c r="O182" s="250"/>
      <c r="P182" s="236"/>
      <c r="Q182" s="252"/>
      <c r="R182" s="237"/>
      <c r="S182" s="30"/>
      <c r="T182" s="41"/>
      <c r="U182" s="41"/>
      <c r="V182" s="41"/>
      <c r="W182" s="41"/>
      <c r="X182" s="41"/>
      <c r="Y182" s="41"/>
      <c r="Z182" s="41"/>
      <c r="AA182" s="41"/>
      <c r="AB182" s="41"/>
      <c r="AC182" s="41"/>
      <c r="AD182" s="41"/>
      <c r="AE182" s="41"/>
      <c r="AF182" s="41"/>
    </row>
    <row r="183" spans="1:32" ht="33" x14ac:dyDescent="0.3">
      <c r="A183" s="355"/>
      <c r="B183" s="300" t="s">
        <v>534</v>
      </c>
      <c r="C183" s="366"/>
      <c r="D183" s="248" t="s">
        <v>464</v>
      </c>
      <c r="E183" s="352"/>
      <c r="F183" s="248" t="s">
        <v>465</v>
      </c>
      <c r="G183" s="140" t="s">
        <v>466</v>
      </c>
      <c r="H183" s="251">
        <v>0</v>
      </c>
      <c r="I183" s="251">
        <v>2000</v>
      </c>
      <c r="J183" s="248" t="s">
        <v>467</v>
      </c>
      <c r="K183" s="248" t="s">
        <v>945</v>
      </c>
      <c r="L183" s="248" t="s">
        <v>1154</v>
      </c>
      <c r="M183" s="354">
        <v>43830</v>
      </c>
      <c r="N183" s="253">
        <v>58</v>
      </c>
      <c r="O183" s="252" t="s">
        <v>468</v>
      </c>
      <c r="P183" s="266"/>
      <c r="Q183" s="266"/>
      <c r="R183" s="267"/>
      <c r="S183" s="267"/>
      <c r="T183" s="267"/>
      <c r="U183" s="267"/>
      <c r="V183" s="267"/>
      <c r="W183" s="267"/>
      <c r="X183" s="267"/>
      <c r="Y183" s="267"/>
      <c r="Z183" s="267"/>
      <c r="AA183" s="267"/>
      <c r="AB183" s="267"/>
      <c r="AC183" s="267"/>
      <c r="AD183" s="267"/>
      <c r="AE183" s="267"/>
      <c r="AF183" s="15"/>
    </row>
    <row r="184" spans="1:32" ht="93" customHeight="1" x14ac:dyDescent="0.3">
      <c r="A184" s="355"/>
      <c r="B184" s="300"/>
      <c r="C184" s="366"/>
      <c r="D184" s="248"/>
      <c r="E184" s="352"/>
      <c r="F184" s="248"/>
      <c r="G184" s="140" t="s">
        <v>469</v>
      </c>
      <c r="H184" s="251"/>
      <c r="I184" s="251"/>
      <c r="J184" s="248"/>
      <c r="K184" s="248"/>
      <c r="L184" s="248"/>
      <c r="M184" s="252"/>
      <c r="N184" s="253"/>
      <c r="O184" s="252"/>
      <c r="P184" s="266"/>
      <c r="Q184" s="266"/>
      <c r="R184" s="267"/>
      <c r="S184" s="267"/>
      <c r="T184" s="267"/>
      <c r="U184" s="267"/>
      <c r="V184" s="267"/>
      <c r="W184" s="267"/>
      <c r="X184" s="267"/>
      <c r="Y184" s="267"/>
      <c r="Z184" s="267"/>
      <c r="AA184" s="267"/>
      <c r="AB184" s="267"/>
      <c r="AC184" s="267"/>
      <c r="AD184" s="267"/>
      <c r="AE184" s="267"/>
      <c r="AF184" s="15"/>
    </row>
    <row r="185" spans="1:32" ht="41.25" customHeight="1" x14ac:dyDescent="0.3">
      <c r="A185" s="355"/>
      <c r="B185" s="300"/>
      <c r="C185" s="366"/>
      <c r="D185" s="248" t="s">
        <v>464</v>
      </c>
      <c r="E185" s="352"/>
      <c r="F185" s="248" t="s">
        <v>470</v>
      </c>
      <c r="G185" s="140" t="s">
        <v>471</v>
      </c>
      <c r="H185" s="251">
        <v>0</v>
      </c>
      <c r="I185" s="251">
        <v>500</v>
      </c>
      <c r="J185" s="248" t="s">
        <v>472</v>
      </c>
      <c r="K185" s="248" t="s">
        <v>1155</v>
      </c>
      <c r="L185" s="248" t="s">
        <v>1156</v>
      </c>
      <c r="M185" s="354">
        <v>43830</v>
      </c>
      <c r="N185" s="253"/>
      <c r="O185" s="252" t="s">
        <v>468</v>
      </c>
      <c r="P185" s="266"/>
      <c r="Q185" s="266"/>
      <c r="R185" s="267"/>
      <c r="S185" s="267"/>
      <c r="T185" s="267"/>
      <c r="U185" s="267"/>
      <c r="V185" s="267"/>
      <c r="W185" s="267"/>
      <c r="X185" s="267"/>
      <c r="Y185" s="267"/>
      <c r="Z185" s="267"/>
      <c r="AA185" s="267"/>
      <c r="AB185" s="267"/>
      <c r="AC185" s="267"/>
      <c r="AD185" s="267"/>
      <c r="AE185" s="267"/>
      <c r="AF185" s="15"/>
    </row>
    <row r="186" spans="1:32" ht="84" customHeight="1" x14ac:dyDescent="0.3">
      <c r="A186" s="355"/>
      <c r="B186" s="300"/>
      <c r="C186" s="366"/>
      <c r="D186" s="248"/>
      <c r="E186" s="352"/>
      <c r="F186" s="248"/>
      <c r="G186" s="140" t="s">
        <v>473</v>
      </c>
      <c r="H186" s="251"/>
      <c r="I186" s="251"/>
      <c r="J186" s="248"/>
      <c r="K186" s="248"/>
      <c r="L186" s="248"/>
      <c r="M186" s="252"/>
      <c r="N186" s="253"/>
      <c r="O186" s="252"/>
      <c r="P186" s="266"/>
      <c r="Q186" s="266"/>
      <c r="R186" s="267"/>
      <c r="S186" s="267"/>
      <c r="T186" s="267"/>
      <c r="U186" s="267"/>
      <c r="V186" s="267"/>
      <c r="W186" s="267"/>
      <c r="X186" s="267"/>
      <c r="Y186" s="267"/>
      <c r="Z186" s="267"/>
      <c r="AA186" s="267"/>
      <c r="AB186" s="267"/>
      <c r="AC186" s="267"/>
      <c r="AD186" s="267"/>
      <c r="AE186" s="267"/>
      <c r="AF186" s="15"/>
    </row>
    <row r="187" spans="1:32" ht="33" x14ac:dyDescent="0.3">
      <c r="A187" s="355"/>
      <c r="B187" s="300"/>
      <c r="C187" s="366"/>
      <c r="D187" s="248" t="s">
        <v>464</v>
      </c>
      <c r="E187" s="352"/>
      <c r="F187" s="248" t="s">
        <v>474</v>
      </c>
      <c r="G187" s="140" t="s">
        <v>475</v>
      </c>
      <c r="H187" s="251">
        <v>0</v>
      </c>
      <c r="I187" s="251">
        <v>500</v>
      </c>
      <c r="J187" s="248" t="s">
        <v>472</v>
      </c>
      <c r="K187" s="248" t="s">
        <v>476</v>
      </c>
      <c r="L187" s="248" t="s">
        <v>946</v>
      </c>
      <c r="M187" s="354">
        <v>43830</v>
      </c>
      <c r="N187" s="253"/>
      <c r="O187" s="252" t="s">
        <v>468</v>
      </c>
      <c r="P187" s="266"/>
      <c r="Q187" s="266"/>
      <c r="R187" s="267"/>
      <c r="S187" s="267"/>
      <c r="T187" s="267"/>
      <c r="U187" s="267"/>
      <c r="V187" s="267"/>
      <c r="W187" s="267"/>
      <c r="X187" s="267"/>
      <c r="Y187" s="267"/>
      <c r="Z187" s="267"/>
      <c r="AA187" s="267"/>
      <c r="AB187" s="267"/>
      <c r="AC187" s="267"/>
      <c r="AD187" s="267"/>
      <c r="AE187" s="267"/>
      <c r="AF187" s="15"/>
    </row>
    <row r="188" spans="1:32" ht="33" x14ac:dyDescent="0.3">
      <c r="A188" s="355"/>
      <c r="B188" s="300"/>
      <c r="C188" s="366"/>
      <c r="D188" s="248"/>
      <c r="E188" s="352"/>
      <c r="F188" s="248"/>
      <c r="G188" s="140" t="s">
        <v>477</v>
      </c>
      <c r="H188" s="251"/>
      <c r="I188" s="251"/>
      <c r="J188" s="248"/>
      <c r="K188" s="248"/>
      <c r="L188" s="248"/>
      <c r="M188" s="252"/>
      <c r="N188" s="253"/>
      <c r="O188" s="252"/>
      <c r="P188" s="266"/>
      <c r="Q188" s="266"/>
      <c r="R188" s="267"/>
      <c r="S188" s="267"/>
      <c r="T188" s="267"/>
      <c r="U188" s="267"/>
      <c r="V188" s="267"/>
      <c r="W188" s="267"/>
      <c r="X188" s="267"/>
      <c r="Y188" s="267"/>
      <c r="Z188" s="267"/>
      <c r="AA188" s="267"/>
      <c r="AB188" s="267"/>
      <c r="AC188" s="267"/>
      <c r="AD188" s="267"/>
      <c r="AE188" s="267"/>
      <c r="AF188" s="15"/>
    </row>
    <row r="189" spans="1:32" ht="16.5" x14ac:dyDescent="0.3">
      <c r="A189" s="355"/>
      <c r="B189" s="300"/>
      <c r="C189" s="366"/>
      <c r="D189" s="248" t="s">
        <v>464</v>
      </c>
      <c r="E189" s="352"/>
      <c r="F189" s="248" t="s">
        <v>478</v>
      </c>
      <c r="G189" s="248" t="s">
        <v>479</v>
      </c>
      <c r="H189" s="353">
        <v>0</v>
      </c>
      <c r="I189" s="251">
        <v>10000</v>
      </c>
      <c r="J189" s="248" t="s">
        <v>480</v>
      </c>
      <c r="K189" s="265" t="s">
        <v>947</v>
      </c>
      <c r="L189" s="248" t="s">
        <v>948</v>
      </c>
      <c r="M189" s="252" t="s">
        <v>481</v>
      </c>
      <c r="N189" s="253"/>
      <c r="O189" s="252" t="s">
        <v>468</v>
      </c>
      <c r="P189" s="10"/>
      <c r="Q189" s="10"/>
      <c r="R189" s="41"/>
      <c r="S189" s="41"/>
      <c r="T189" s="41"/>
      <c r="U189" s="41"/>
      <c r="V189" s="30"/>
      <c r="W189" s="30"/>
      <c r="X189" s="30"/>
      <c r="Y189" s="30"/>
      <c r="Z189" s="30"/>
      <c r="AA189" s="30"/>
      <c r="AB189" s="30"/>
      <c r="AC189" s="30"/>
      <c r="AD189" s="30"/>
      <c r="AE189" s="41"/>
      <c r="AF189" s="15"/>
    </row>
    <row r="190" spans="1:32" ht="16.5" x14ac:dyDescent="0.3">
      <c r="A190" s="355"/>
      <c r="B190" s="300"/>
      <c r="C190" s="366"/>
      <c r="D190" s="248"/>
      <c r="E190" s="352"/>
      <c r="F190" s="248"/>
      <c r="G190" s="248"/>
      <c r="H190" s="353"/>
      <c r="I190" s="251"/>
      <c r="J190" s="248"/>
      <c r="K190" s="265"/>
      <c r="L190" s="248"/>
      <c r="M190" s="252"/>
      <c r="N190" s="253"/>
      <c r="O190" s="252"/>
      <c r="P190" s="266"/>
      <c r="Q190" s="266"/>
      <c r="R190" s="267"/>
      <c r="S190" s="267"/>
      <c r="T190" s="267"/>
      <c r="U190" s="267"/>
      <c r="V190" s="267"/>
      <c r="W190" s="267"/>
      <c r="X190" s="267"/>
      <c r="Y190" s="267"/>
      <c r="Z190" s="267"/>
      <c r="AA190" s="267"/>
      <c r="AB190" s="267"/>
      <c r="AC190" s="267"/>
      <c r="AD190" s="267"/>
      <c r="AE190" s="267"/>
      <c r="AF190" s="15"/>
    </row>
    <row r="191" spans="1:32" ht="88.5" customHeight="1" x14ac:dyDescent="0.3">
      <c r="A191" s="355"/>
      <c r="B191" s="300"/>
      <c r="C191" s="366"/>
      <c r="D191" s="248"/>
      <c r="E191" s="352"/>
      <c r="F191" s="248"/>
      <c r="G191" s="140" t="s">
        <v>482</v>
      </c>
      <c r="H191" s="353"/>
      <c r="I191" s="251"/>
      <c r="J191" s="248"/>
      <c r="K191" s="265"/>
      <c r="L191" s="248"/>
      <c r="M191" s="252"/>
      <c r="N191" s="253"/>
      <c r="O191" s="252"/>
      <c r="P191" s="266"/>
      <c r="Q191" s="266"/>
      <c r="R191" s="267"/>
      <c r="S191" s="267"/>
      <c r="T191" s="267"/>
      <c r="U191" s="267"/>
      <c r="V191" s="267"/>
      <c r="W191" s="267"/>
      <c r="X191" s="267"/>
      <c r="Y191" s="267"/>
      <c r="Z191" s="267"/>
      <c r="AA191" s="267"/>
      <c r="AB191" s="267"/>
      <c r="AC191" s="267"/>
      <c r="AD191" s="267"/>
      <c r="AE191" s="267"/>
      <c r="AF191" s="15"/>
    </row>
    <row r="192" spans="1:32" ht="33" x14ac:dyDescent="0.3">
      <c r="A192" s="355"/>
      <c r="B192" s="300"/>
      <c r="C192" s="366"/>
      <c r="D192" s="248" t="s">
        <v>464</v>
      </c>
      <c r="E192" s="352"/>
      <c r="F192" s="248" t="s">
        <v>483</v>
      </c>
      <c r="G192" s="140" t="s">
        <v>484</v>
      </c>
      <c r="H192" s="251">
        <v>0</v>
      </c>
      <c r="I192" s="251">
        <v>3</v>
      </c>
      <c r="J192" s="248" t="s">
        <v>467</v>
      </c>
      <c r="K192" s="248" t="s">
        <v>485</v>
      </c>
      <c r="L192" s="248" t="s">
        <v>486</v>
      </c>
      <c r="M192" s="354">
        <v>43830</v>
      </c>
      <c r="N192" s="253"/>
      <c r="O192" s="252" t="s">
        <v>468</v>
      </c>
      <c r="P192" s="266"/>
      <c r="Q192" s="266"/>
      <c r="R192" s="267"/>
      <c r="S192" s="267"/>
      <c r="T192" s="267"/>
      <c r="U192" s="267"/>
      <c r="V192" s="267"/>
      <c r="W192" s="267"/>
      <c r="X192" s="267"/>
      <c r="Y192" s="267"/>
      <c r="Z192" s="267"/>
      <c r="AA192" s="267"/>
      <c r="AB192" s="267"/>
      <c r="AC192" s="267"/>
      <c r="AD192" s="267"/>
      <c r="AE192" s="267"/>
      <c r="AF192" s="15"/>
    </row>
    <row r="193" spans="1:32" ht="33" x14ac:dyDescent="0.3">
      <c r="A193" s="355"/>
      <c r="B193" s="300"/>
      <c r="C193" s="366"/>
      <c r="D193" s="248"/>
      <c r="E193" s="352"/>
      <c r="F193" s="248"/>
      <c r="G193" s="140" t="s">
        <v>487</v>
      </c>
      <c r="H193" s="251"/>
      <c r="I193" s="251"/>
      <c r="J193" s="248"/>
      <c r="K193" s="248"/>
      <c r="L193" s="248"/>
      <c r="M193" s="354"/>
      <c r="N193" s="253"/>
      <c r="O193" s="252"/>
      <c r="P193" s="266"/>
      <c r="Q193" s="266"/>
      <c r="R193" s="267"/>
      <c r="S193" s="267"/>
      <c r="T193" s="267"/>
      <c r="U193" s="267"/>
      <c r="V193" s="267"/>
      <c r="W193" s="267"/>
      <c r="X193" s="267"/>
      <c r="Y193" s="267"/>
      <c r="Z193" s="267"/>
      <c r="AA193" s="267"/>
      <c r="AB193" s="267"/>
      <c r="AC193" s="267"/>
      <c r="AD193" s="267"/>
      <c r="AE193" s="267"/>
      <c r="AF193" s="15"/>
    </row>
    <row r="194" spans="1:32" ht="16.5" x14ac:dyDescent="0.3">
      <c r="A194" s="355"/>
      <c r="B194" s="300"/>
      <c r="C194" s="366"/>
      <c r="D194" s="248" t="s">
        <v>464</v>
      </c>
      <c r="E194" s="352"/>
      <c r="F194" s="248" t="s">
        <v>488</v>
      </c>
      <c r="G194" s="248" t="s">
        <v>489</v>
      </c>
      <c r="H194" s="251">
        <v>0</v>
      </c>
      <c r="I194" s="251">
        <v>10</v>
      </c>
      <c r="J194" s="248" t="s">
        <v>467</v>
      </c>
      <c r="K194" s="248" t="s">
        <v>949</v>
      </c>
      <c r="L194" s="248" t="s">
        <v>950</v>
      </c>
      <c r="M194" s="354">
        <v>43830</v>
      </c>
      <c r="N194" s="253"/>
      <c r="O194" s="252" t="s">
        <v>468</v>
      </c>
      <c r="P194" s="266"/>
      <c r="Q194" s="266"/>
      <c r="R194" s="267"/>
      <c r="S194" s="267"/>
      <c r="T194" s="267"/>
      <c r="U194" s="267"/>
      <c r="V194" s="267"/>
      <c r="W194" s="267"/>
      <c r="X194" s="267"/>
      <c r="Y194" s="267"/>
      <c r="Z194" s="267"/>
      <c r="AA194" s="267"/>
      <c r="AB194" s="267"/>
      <c r="AC194" s="267"/>
      <c r="AD194" s="267"/>
      <c r="AE194" s="267"/>
      <c r="AF194" s="15"/>
    </row>
    <row r="195" spans="1:32" ht="117.75" customHeight="1" x14ac:dyDescent="0.3">
      <c r="A195" s="355"/>
      <c r="B195" s="300"/>
      <c r="C195" s="366"/>
      <c r="D195" s="248"/>
      <c r="E195" s="352"/>
      <c r="F195" s="248"/>
      <c r="G195" s="248"/>
      <c r="H195" s="251"/>
      <c r="I195" s="251"/>
      <c r="J195" s="248"/>
      <c r="K195" s="248"/>
      <c r="L195" s="248"/>
      <c r="M195" s="354"/>
      <c r="N195" s="253"/>
      <c r="O195" s="252"/>
      <c r="P195" s="266"/>
      <c r="Q195" s="266"/>
      <c r="R195" s="267"/>
      <c r="S195" s="267"/>
      <c r="T195" s="267"/>
      <c r="U195" s="267"/>
      <c r="V195" s="267"/>
      <c r="W195" s="267"/>
      <c r="X195" s="267"/>
      <c r="Y195" s="267"/>
      <c r="Z195" s="267"/>
      <c r="AA195" s="267"/>
      <c r="AB195" s="267"/>
      <c r="AC195" s="267"/>
      <c r="AD195" s="267"/>
      <c r="AE195" s="267"/>
      <c r="AF195" s="15"/>
    </row>
    <row r="196" spans="1:32" ht="110.25" customHeight="1" x14ac:dyDescent="0.3">
      <c r="A196" s="355"/>
      <c r="B196" s="300"/>
      <c r="C196" s="366"/>
      <c r="D196" s="248" t="s">
        <v>464</v>
      </c>
      <c r="E196" s="352"/>
      <c r="F196" s="248" t="s">
        <v>490</v>
      </c>
      <c r="G196" s="248" t="s">
        <v>491</v>
      </c>
      <c r="H196" s="251">
        <v>0</v>
      </c>
      <c r="I196" s="251">
        <v>1</v>
      </c>
      <c r="J196" s="248" t="s">
        <v>480</v>
      </c>
      <c r="K196" s="248" t="s">
        <v>492</v>
      </c>
      <c r="L196" s="248" t="s">
        <v>493</v>
      </c>
      <c r="M196" s="354">
        <v>43830</v>
      </c>
      <c r="N196" s="253"/>
      <c r="O196" s="252" t="s">
        <v>468</v>
      </c>
      <c r="P196" s="266"/>
      <c r="Q196" s="266"/>
      <c r="R196" s="267"/>
      <c r="S196" s="267"/>
      <c r="T196" s="267"/>
      <c r="U196" s="267"/>
      <c r="V196" s="267"/>
      <c r="W196" s="267"/>
      <c r="X196" s="267"/>
      <c r="Y196" s="267"/>
      <c r="Z196" s="267"/>
      <c r="AA196" s="267"/>
      <c r="AB196" s="267"/>
      <c r="AC196" s="267"/>
      <c r="AD196" s="267"/>
      <c r="AE196" s="267"/>
      <c r="AF196" s="15"/>
    </row>
    <row r="197" spans="1:32" ht="16.5" x14ac:dyDescent="0.3">
      <c r="A197" s="355"/>
      <c r="B197" s="300"/>
      <c r="C197" s="366"/>
      <c r="D197" s="248"/>
      <c r="E197" s="352"/>
      <c r="F197" s="248"/>
      <c r="G197" s="248"/>
      <c r="H197" s="251"/>
      <c r="I197" s="251"/>
      <c r="J197" s="248"/>
      <c r="K197" s="248"/>
      <c r="L197" s="248"/>
      <c r="M197" s="354"/>
      <c r="N197" s="253"/>
      <c r="O197" s="252"/>
      <c r="P197" s="266"/>
      <c r="Q197" s="266"/>
      <c r="R197" s="267"/>
      <c r="S197" s="267"/>
      <c r="T197" s="267"/>
      <c r="U197" s="267"/>
      <c r="V197" s="267"/>
      <c r="W197" s="267"/>
      <c r="X197" s="267"/>
      <c r="Y197" s="267"/>
      <c r="Z197" s="267"/>
      <c r="AA197" s="267"/>
      <c r="AB197" s="267"/>
      <c r="AC197" s="267"/>
      <c r="AD197" s="267"/>
      <c r="AE197" s="267"/>
      <c r="AF197" s="15"/>
    </row>
    <row r="198" spans="1:32" ht="116.25" customHeight="1" x14ac:dyDescent="0.3">
      <c r="A198" s="355"/>
      <c r="B198" s="300"/>
      <c r="C198" s="366"/>
      <c r="D198" s="248" t="s">
        <v>464</v>
      </c>
      <c r="E198" s="352"/>
      <c r="F198" s="248" t="s">
        <v>494</v>
      </c>
      <c r="G198" s="248" t="s">
        <v>495</v>
      </c>
      <c r="H198" s="251">
        <v>0</v>
      </c>
      <c r="I198" s="251">
        <v>1</v>
      </c>
      <c r="J198" s="248" t="s">
        <v>467</v>
      </c>
      <c r="K198" s="248" t="s">
        <v>496</v>
      </c>
      <c r="L198" s="248" t="s">
        <v>497</v>
      </c>
      <c r="M198" s="354">
        <v>43830</v>
      </c>
      <c r="N198" s="253"/>
      <c r="O198" s="252" t="s">
        <v>468</v>
      </c>
      <c r="P198" s="266"/>
      <c r="Q198" s="266"/>
      <c r="R198" s="267"/>
      <c r="S198" s="267"/>
      <c r="T198" s="267"/>
      <c r="U198" s="267"/>
      <c r="V198" s="267"/>
      <c r="W198" s="267"/>
      <c r="X198" s="267"/>
      <c r="Y198" s="267"/>
      <c r="Z198" s="267"/>
      <c r="AA198" s="267"/>
      <c r="AB198" s="267"/>
      <c r="AC198" s="267"/>
      <c r="AD198" s="267"/>
      <c r="AE198" s="267"/>
      <c r="AF198" s="15"/>
    </row>
    <row r="199" spans="1:32" ht="16.5" x14ac:dyDescent="0.3">
      <c r="A199" s="355"/>
      <c r="B199" s="300"/>
      <c r="C199" s="366"/>
      <c r="D199" s="248"/>
      <c r="E199" s="352"/>
      <c r="F199" s="248"/>
      <c r="G199" s="248"/>
      <c r="H199" s="251"/>
      <c r="I199" s="251"/>
      <c r="J199" s="248"/>
      <c r="K199" s="248"/>
      <c r="L199" s="248"/>
      <c r="M199" s="354"/>
      <c r="N199" s="253"/>
      <c r="O199" s="252"/>
      <c r="P199" s="266"/>
      <c r="Q199" s="266"/>
      <c r="R199" s="267"/>
      <c r="S199" s="267"/>
      <c r="T199" s="267"/>
      <c r="U199" s="267"/>
      <c r="V199" s="267"/>
      <c r="W199" s="267"/>
      <c r="X199" s="267"/>
      <c r="Y199" s="267"/>
      <c r="Z199" s="267"/>
      <c r="AA199" s="267"/>
      <c r="AB199" s="267"/>
      <c r="AC199" s="267"/>
      <c r="AD199" s="267"/>
      <c r="AE199" s="267"/>
      <c r="AF199" s="15"/>
    </row>
    <row r="200" spans="1:32" ht="16.5" x14ac:dyDescent="0.3">
      <c r="A200" s="355"/>
      <c r="B200" s="300"/>
      <c r="C200" s="366"/>
      <c r="D200" s="248" t="s">
        <v>464</v>
      </c>
      <c r="E200" s="352"/>
      <c r="F200" s="248" t="s">
        <v>498</v>
      </c>
      <c r="G200" s="248" t="s">
        <v>499</v>
      </c>
      <c r="H200" s="251">
        <v>0</v>
      </c>
      <c r="I200" s="251">
        <v>25</v>
      </c>
      <c r="J200" s="248" t="s">
        <v>480</v>
      </c>
      <c r="K200" s="265" t="s">
        <v>996</v>
      </c>
      <c r="L200" s="261" t="s">
        <v>1157</v>
      </c>
      <c r="M200" s="354">
        <v>43830</v>
      </c>
      <c r="N200" s="253"/>
      <c r="O200" s="252" t="s">
        <v>468</v>
      </c>
      <c r="P200" s="266"/>
      <c r="Q200" s="266"/>
      <c r="R200" s="267"/>
      <c r="S200" s="267"/>
      <c r="T200" s="267"/>
      <c r="U200" s="267"/>
      <c r="V200" s="267"/>
      <c r="W200" s="267"/>
      <c r="X200" s="267"/>
      <c r="Y200" s="267"/>
      <c r="Z200" s="267"/>
      <c r="AA200" s="267"/>
      <c r="AB200" s="267"/>
      <c r="AC200" s="267"/>
      <c r="AD200" s="267"/>
      <c r="AE200" s="267"/>
      <c r="AF200" s="15"/>
    </row>
    <row r="201" spans="1:32" ht="16.5" x14ac:dyDescent="0.3">
      <c r="A201" s="355"/>
      <c r="B201" s="300"/>
      <c r="C201" s="366"/>
      <c r="D201" s="248"/>
      <c r="E201" s="352"/>
      <c r="F201" s="248"/>
      <c r="G201" s="248"/>
      <c r="H201" s="251"/>
      <c r="I201" s="251"/>
      <c r="J201" s="248"/>
      <c r="K201" s="265"/>
      <c r="L201" s="261"/>
      <c r="M201" s="354"/>
      <c r="N201" s="253"/>
      <c r="O201" s="252"/>
      <c r="P201" s="266"/>
      <c r="Q201" s="266"/>
      <c r="R201" s="267"/>
      <c r="S201" s="267"/>
      <c r="T201" s="267"/>
      <c r="U201" s="267"/>
      <c r="V201" s="267"/>
      <c r="W201" s="267"/>
      <c r="X201" s="267"/>
      <c r="Y201" s="267"/>
      <c r="Z201" s="267"/>
      <c r="AA201" s="267"/>
      <c r="AB201" s="267"/>
      <c r="AC201" s="267"/>
      <c r="AD201" s="267"/>
      <c r="AE201" s="267"/>
      <c r="AF201" s="15"/>
    </row>
    <row r="202" spans="1:32" ht="193.5" customHeight="1" x14ac:dyDescent="0.3">
      <c r="A202" s="355"/>
      <c r="B202" s="300"/>
      <c r="C202" s="366"/>
      <c r="D202" s="248"/>
      <c r="E202" s="352"/>
      <c r="F202" s="248"/>
      <c r="G202" s="248"/>
      <c r="H202" s="251"/>
      <c r="I202" s="251"/>
      <c r="J202" s="248"/>
      <c r="K202" s="265"/>
      <c r="L202" s="261"/>
      <c r="M202" s="354"/>
      <c r="N202" s="253"/>
      <c r="O202" s="252"/>
      <c r="P202" s="266"/>
      <c r="Q202" s="266"/>
      <c r="R202" s="267"/>
      <c r="S202" s="267"/>
      <c r="T202" s="267"/>
      <c r="U202" s="267"/>
      <c r="V202" s="267"/>
      <c r="W202" s="267"/>
      <c r="X202" s="267"/>
      <c r="Y202" s="267"/>
      <c r="Z202" s="267"/>
      <c r="AA202" s="267"/>
      <c r="AB202" s="267"/>
      <c r="AC202" s="267"/>
      <c r="AD202" s="267"/>
      <c r="AE202" s="267"/>
      <c r="AF202" s="15"/>
    </row>
    <row r="203" spans="1:32" ht="114.75" customHeight="1" x14ac:dyDescent="0.3">
      <c r="A203" s="355"/>
      <c r="B203" s="300"/>
      <c r="C203" s="366"/>
      <c r="D203" s="248" t="s">
        <v>464</v>
      </c>
      <c r="E203" s="352"/>
      <c r="F203" s="248" t="s">
        <v>500</v>
      </c>
      <c r="G203" s="248" t="s">
        <v>501</v>
      </c>
      <c r="H203" s="251">
        <v>0</v>
      </c>
      <c r="I203" s="251">
        <v>60</v>
      </c>
      <c r="J203" s="248" t="s">
        <v>480</v>
      </c>
      <c r="K203" s="248" t="s">
        <v>502</v>
      </c>
      <c r="L203" s="248" t="s">
        <v>503</v>
      </c>
      <c r="M203" s="354">
        <v>43830</v>
      </c>
      <c r="N203" s="253"/>
      <c r="O203" s="252" t="s">
        <v>468</v>
      </c>
      <c r="P203" s="266"/>
      <c r="Q203" s="266"/>
      <c r="R203" s="267"/>
      <c r="S203" s="267"/>
      <c r="T203" s="267"/>
      <c r="U203" s="267"/>
      <c r="V203" s="267"/>
      <c r="W203" s="267"/>
      <c r="X203" s="267"/>
      <c r="Y203" s="267"/>
      <c r="Z203" s="267"/>
      <c r="AA203" s="267"/>
      <c r="AB203" s="267"/>
      <c r="AC203" s="267"/>
      <c r="AD203" s="267"/>
      <c r="AE203" s="267"/>
      <c r="AF203" s="15"/>
    </row>
    <row r="204" spans="1:32" ht="11.25" customHeight="1" x14ac:dyDescent="0.3">
      <c r="A204" s="355"/>
      <c r="B204" s="300"/>
      <c r="C204" s="366"/>
      <c r="D204" s="248"/>
      <c r="E204" s="352"/>
      <c r="F204" s="248"/>
      <c r="G204" s="248"/>
      <c r="H204" s="251"/>
      <c r="I204" s="251"/>
      <c r="J204" s="248"/>
      <c r="K204" s="248"/>
      <c r="L204" s="248"/>
      <c r="M204" s="354"/>
      <c r="N204" s="253"/>
      <c r="O204" s="252"/>
      <c r="P204" s="266"/>
      <c r="Q204" s="266"/>
      <c r="R204" s="267"/>
      <c r="S204" s="267"/>
      <c r="T204" s="267"/>
      <c r="U204" s="267"/>
      <c r="V204" s="267"/>
      <c r="W204" s="267"/>
      <c r="X204" s="267"/>
      <c r="Y204" s="267"/>
      <c r="Z204" s="267"/>
      <c r="AA204" s="267"/>
      <c r="AB204" s="267"/>
      <c r="AC204" s="267"/>
      <c r="AD204" s="267"/>
      <c r="AE204" s="267"/>
      <c r="AF204" s="15"/>
    </row>
    <row r="205" spans="1:32" ht="99" x14ac:dyDescent="0.3">
      <c r="A205" s="355"/>
      <c r="B205" s="300"/>
      <c r="C205" s="366"/>
      <c r="D205" s="140" t="s">
        <v>464</v>
      </c>
      <c r="E205" s="352"/>
      <c r="F205" s="140" t="s">
        <v>504</v>
      </c>
      <c r="G205" s="140"/>
      <c r="H205" s="19">
        <v>0</v>
      </c>
      <c r="I205" s="19">
        <v>1</v>
      </c>
      <c r="J205" s="140" t="s">
        <v>505</v>
      </c>
      <c r="K205" s="140" t="s">
        <v>506</v>
      </c>
      <c r="L205" s="140" t="s">
        <v>507</v>
      </c>
      <c r="M205" s="182" t="s">
        <v>481</v>
      </c>
      <c r="N205" s="253"/>
      <c r="O205" s="9" t="s">
        <v>468</v>
      </c>
      <c r="P205" s="81"/>
      <c r="Q205" s="81"/>
      <c r="R205" s="30"/>
      <c r="S205" s="30"/>
      <c r="T205" s="30"/>
      <c r="U205" s="30"/>
      <c r="V205" s="30"/>
      <c r="W205" s="30"/>
      <c r="X205" s="30"/>
      <c r="Y205" s="30"/>
      <c r="Z205" s="30"/>
      <c r="AA205" s="30"/>
      <c r="AB205" s="30"/>
      <c r="AC205" s="30"/>
      <c r="AD205" s="30"/>
      <c r="AE205" s="30"/>
      <c r="AF205" s="15"/>
    </row>
    <row r="206" spans="1:32" ht="132" x14ac:dyDescent="0.3">
      <c r="A206" s="355"/>
      <c r="B206" s="300"/>
      <c r="C206" s="366"/>
      <c r="D206" s="140" t="s">
        <v>464</v>
      </c>
      <c r="E206" s="352"/>
      <c r="F206" s="140" t="s">
        <v>508</v>
      </c>
      <c r="G206" s="140" t="s">
        <v>509</v>
      </c>
      <c r="H206" s="19">
        <v>0</v>
      </c>
      <c r="I206" s="19">
        <v>1</v>
      </c>
      <c r="J206" s="140" t="s">
        <v>480</v>
      </c>
      <c r="K206" s="140" t="s">
        <v>997</v>
      </c>
      <c r="L206" s="140" t="s">
        <v>998</v>
      </c>
      <c r="M206" s="182">
        <v>43830</v>
      </c>
      <c r="N206" s="253"/>
      <c r="O206" s="9" t="s">
        <v>468</v>
      </c>
      <c r="P206" s="10"/>
      <c r="Q206" s="10"/>
      <c r="R206" s="41"/>
      <c r="S206" s="41"/>
      <c r="T206" s="41"/>
      <c r="U206" s="41"/>
      <c r="V206" s="41"/>
      <c r="W206" s="41"/>
      <c r="X206" s="41"/>
      <c r="Y206" s="41"/>
      <c r="Z206" s="41"/>
      <c r="AA206" s="41"/>
      <c r="AB206" s="41"/>
      <c r="AC206" s="41"/>
      <c r="AD206" s="41"/>
      <c r="AE206" s="41"/>
      <c r="AF206" s="15"/>
    </row>
    <row r="207" spans="1:32" ht="16.5" x14ac:dyDescent="0.3">
      <c r="A207" s="355"/>
      <c r="B207" s="300"/>
      <c r="C207" s="366"/>
      <c r="D207" s="248" t="s">
        <v>464</v>
      </c>
      <c r="E207" s="352"/>
      <c r="F207" s="248" t="s">
        <v>510</v>
      </c>
      <c r="G207" s="140" t="s">
        <v>511</v>
      </c>
      <c r="H207" s="19">
        <v>0</v>
      </c>
      <c r="I207" s="251">
        <v>1</v>
      </c>
      <c r="J207" s="248" t="s">
        <v>467</v>
      </c>
      <c r="K207" s="248" t="s">
        <v>999</v>
      </c>
      <c r="L207" s="248" t="s">
        <v>1158</v>
      </c>
      <c r="M207" s="354">
        <v>43830</v>
      </c>
      <c r="N207" s="253"/>
      <c r="O207" s="252" t="s">
        <v>468</v>
      </c>
      <c r="P207" s="266"/>
      <c r="Q207" s="266"/>
      <c r="R207" s="267"/>
      <c r="S207" s="267"/>
      <c r="T207" s="267"/>
      <c r="U207" s="267"/>
      <c r="V207" s="267"/>
      <c r="W207" s="267"/>
      <c r="X207" s="267"/>
      <c r="Y207" s="267"/>
      <c r="Z207" s="267"/>
      <c r="AA207" s="267"/>
      <c r="AB207" s="267"/>
      <c r="AC207" s="267"/>
      <c r="AD207" s="267"/>
      <c r="AE207" s="267"/>
      <c r="AF207" s="15"/>
    </row>
    <row r="208" spans="1:32" ht="117" customHeight="1" x14ac:dyDescent="0.3">
      <c r="A208" s="355"/>
      <c r="B208" s="300"/>
      <c r="C208" s="366"/>
      <c r="D208" s="248"/>
      <c r="E208" s="352"/>
      <c r="F208" s="248"/>
      <c r="G208" s="140" t="s">
        <v>512</v>
      </c>
      <c r="H208" s="19">
        <v>0</v>
      </c>
      <c r="I208" s="251"/>
      <c r="J208" s="248"/>
      <c r="K208" s="248"/>
      <c r="L208" s="352"/>
      <c r="M208" s="354"/>
      <c r="N208" s="253"/>
      <c r="O208" s="252"/>
      <c r="P208" s="266"/>
      <c r="Q208" s="266"/>
      <c r="R208" s="267"/>
      <c r="S208" s="267"/>
      <c r="T208" s="267"/>
      <c r="U208" s="267"/>
      <c r="V208" s="267"/>
      <c r="W208" s="267"/>
      <c r="X208" s="267"/>
      <c r="Y208" s="267"/>
      <c r="Z208" s="267"/>
      <c r="AA208" s="267"/>
      <c r="AB208" s="267"/>
      <c r="AC208" s="267"/>
      <c r="AD208" s="267"/>
      <c r="AE208" s="267"/>
      <c r="AF208" s="15"/>
    </row>
    <row r="209" spans="1:32" ht="31.5" customHeight="1" x14ac:dyDescent="0.3">
      <c r="A209" s="355"/>
      <c r="B209" s="300"/>
      <c r="C209" s="366"/>
      <c r="D209" s="248" t="s">
        <v>464</v>
      </c>
      <c r="E209" s="352"/>
      <c r="F209" s="248" t="s">
        <v>513</v>
      </c>
      <c r="G209" s="248" t="s">
        <v>514</v>
      </c>
      <c r="H209" s="251">
        <v>0</v>
      </c>
      <c r="I209" s="251">
        <v>5000</v>
      </c>
      <c r="J209" s="248" t="s">
        <v>467</v>
      </c>
      <c r="K209" s="261" t="s">
        <v>515</v>
      </c>
      <c r="L209" s="248" t="s">
        <v>1000</v>
      </c>
      <c r="M209" s="354">
        <v>43830</v>
      </c>
      <c r="N209" s="253"/>
      <c r="O209" s="252" t="s">
        <v>468</v>
      </c>
      <c r="P209" s="266"/>
      <c r="Q209" s="266"/>
      <c r="R209" s="267"/>
      <c r="S209" s="267"/>
      <c r="T209" s="267"/>
      <c r="U209" s="267"/>
      <c r="V209" s="267"/>
      <c r="W209" s="267"/>
      <c r="X209" s="267"/>
      <c r="Y209" s="267"/>
      <c r="Z209" s="267"/>
      <c r="AA209" s="267"/>
      <c r="AB209" s="267"/>
      <c r="AC209" s="267"/>
      <c r="AD209" s="267"/>
      <c r="AE209" s="267"/>
      <c r="AF209" s="15"/>
    </row>
    <row r="210" spans="1:32" ht="63.75" customHeight="1" x14ac:dyDescent="0.3">
      <c r="A210" s="355"/>
      <c r="B210" s="300"/>
      <c r="C210" s="366"/>
      <c r="D210" s="248"/>
      <c r="E210" s="352"/>
      <c r="F210" s="248"/>
      <c r="G210" s="248"/>
      <c r="H210" s="251"/>
      <c r="I210" s="251"/>
      <c r="J210" s="248"/>
      <c r="K210" s="261"/>
      <c r="L210" s="248"/>
      <c r="M210" s="354"/>
      <c r="N210" s="253"/>
      <c r="O210" s="252"/>
      <c r="P210" s="266"/>
      <c r="Q210" s="266"/>
      <c r="R210" s="267"/>
      <c r="S210" s="267"/>
      <c r="T210" s="267"/>
      <c r="U210" s="267"/>
      <c r="V210" s="267"/>
      <c r="W210" s="267"/>
      <c r="X210" s="267"/>
      <c r="Y210" s="267"/>
      <c r="Z210" s="267"/>
      <c r="AA210" s="267"/>
      <c r="AB210" s="267"/>
      <c r="AC210" s="267"/>
      <c r="AD210" s="267"/>
      <c r="AE210" s="267"/>
      <c r="AF210" s="15"/>
    </row>
    <row r="211" spans="1:32" ht="183" customHeight="1" x14ac:dyDescent="0.3">
      <c r="A211" s="355"/>
      <c r="B211" s="300"/>
      <c r="C211" s="366"/>
      <c r="D211" s="248"/>
      <c r="E211" s="352"/>
      <c r="F211" s="248"/>
      <c r="G211" s="140" t="s">
        <v>516</v>
      </c>
      <c r="H211" s="251"/>
      <c r="I211" s="251"/>
      <c r="J211" s="248"/>
      <c r="K211" s="261"/>
      <c r="L211" s="248"/>
      <c r="M211" s="354"/>
      <c r="N211" s="253"/>
      <c r="O211" s="252"/>
      <c r="P211" s="266"/>
      <c r="Q211" s="266"/>
      <c r="R211" s="267"/>
      <c r="S211" s="267"/>
      <c r="T211" s="267"/>
      <c r="U211" s="267"/>
      <c r="V211" s="267"/>
      <c r="W211" s="267"/>
      <c r="X211" s="267"/>
      <c r="Y211" s="267"/>
      <c r="Z211" s="267"/>
      <c r="AA211" s="267"/>
      <c r="AB211" s="267"/>
      <c r="AC211" s="267"/>
      <c r="AD211" s="267"/>
      <c r="AE211" s="267"/>
      <c r="AF211" s="15"/>
    </row>
    <row r="212" spans="1:32" ht="33" x14ac:dyDescent="0.3">
      <c r="A212" s="355"/>
      <c r="B212" s="300"/>
      <c r="C212" s="366"/>
      <c r="D212" s="248" t="s">
        <v>464</v>
      </c>
      <c r="E212" s="352"/>
      <c r="F212" s="248" t="s">
        <v>517</v>
      </c>
      <c r="G212" s="140" t="s">
        <v>518</v>
      </c>
      <c r="H212" s="251">
        <v>0</v>
      </c>
      <c r="I212" s="251">
        <f>550-H212</f>
        <v>550</v>
      </c>
      <c r="J212" s="248" t="s">
        <v>467</v>
      </c>
      <c r="K212" s="248" t="s">
        <v>1001</v>
      </c>
      <c r="L212" s="248" t="s">
        <v>1002</v>
      </c>
      <c r="M212" s="354">
        <v>43830</v>
      </c>
      <c r="N212" s="253"/>
      <c r="O212" s="252" t="s">
        <v>468</v>
      </c>
      <c r="P212" s="266"/>
      <c r="Q212" s="266"/>
      <c r="R212" s="267"/>
      <c r="S212" s="267"/>
      <c r="T212" s="267"/>
      <c r="U212" s="267"/>
      <c r="V212" s="267"/>
      <c r="W212" s="267"/>
      <c r="X212" s="267"/>
      <c r="Y212" s="267"/>
      <c r="Z212" s="267"/>
      <c r="AA212" s="267"/>
      <c r="AB212" s="267"/>
      <c r="AC212" s="267"/>
      <c r="AD212" s="267"/>
      <c r="AE212" s="267"/>
      <c r="AF212" s="15"/>
    </row>
    <row r="213" spans="1:32" ht="90.75" customHeight="1" x14ac:dyDescent="0.3">
      <c r="A213" s="355"/>
      <c r="B213" s="300"/>
      <c r="C213" s="366"/>
      <c r="D213" s="248"/>
      <c r="E213" s="352"/>
      <c r="F213" s="248"/>
      <c r="G213" s="140" t="s">
        <v>519</v>
      </c>
      <c r="H213" s="251"/>
      <c r="I213" s="251"/>
      <c r="J213" s="248"/>
      <c r="K213" s="248"/>
      <c r="L213" s="248"/>
      <c r="M213" s="354"/>
      <c r="N213" s="253"/>
      <c r="O213" s="252"/>
      <c r="P213" s="266"/>
      <c r="Q213" s="266"/>
      <c r="R213" s="267"/>
      <c r="S213" s="267"/>
      <c r="T213" s="267"/>
      <c r="U213" s="267"/>
      <c r="V213" s="267"/>
      <c r="W213" s="267"/>
      <c r="X213" s="267"/>
      <c r="Y213" s="267"/>
      <c r="Z213" s="267"/>
      <c r="AA213" s="267"/>
      <c r="AB213" s="267"/>
      <c r="AC213" s="267"/>
      <c r="AD213" s="267"/>
      <c r="AE213" s="267"/>
      <c r="AF213" s="15"/>
    </row>
    <row r="214" spans="1:32" ht="16.5" x14ac:dyDescent="0.3">
      <c r="A214" s="355"/>
      <c r="B214" s="300"/>
      <c r="C214" s="366"/>
      <c r="D214" s="248" t="s">
        <v>464</v>
      </c>
      <c r="E214" s="352"/>
      <c r="F214" s="248" t="s">
        <v>520</v>
      </c>
      <c r="G214" s="140" t="s">
        <v>521</v>
      </c>
      <c r="H214" s="19">
        <v>0</v>
      </c>
      <c r="I214" s="251">
        <v>33</v>
      </c>
      <c r="J214" s="248" t="s">
        <v>522</v>
      </c>
      <c r="K214" s="248" t="s">
        <v>523</v>
      </c>
      <c r="L214" s="248" t="s">
        <v>524</v>
      </c>
      <c r="M214" s="252" t="s">
        <v>481</v>
      </c>
      <c r="N214" s="253"/>
      <c r="O214" s="252" t="s">
        <v>468</v>
      </c>
      <c r="P214" s="266"/>
      <c r="Q214" s="266"/>
      <c r="R214" s="267"/>
      <c r="S214" s="267"/>
      <c r="T214" s="267"/>
      <c r="U214" s="267"/>
      <c r="V214" s="267"/>
      <c r="W214" s="267"/>
      <c r="X214" s="267"/>
      <c r="Y214" s="267"/>
      <c r="Z214" s="267"/>
      <c r="AA214" s="267"/>
      <c r="AB214" s="267"/>
      <c r="AC214" s="267"/>
      <c r="AD214" s="267"/>
      <c r="AE214" s="267"/>
      <c r="AF214" s="15"/>
    </row>
    <row r="215" spans="1:32" ht="49.5" x14ac:dyDescent="0.3">
      <c r="A215" s="355"/>
      <c r="B215" s="300"/>
      <c r="C215" s="366"/>
      <c r="D215" s="248"/>
      <c r="E215" s="352"/>
      <c r="F215" s="248"/>
      <c r="G215" s="140" t="s">
        <v>525</v>
      </c>
      <c r="H215" s="19">
        <v>0</v>
      </c>
      <c r="I215" s="251"/>
      <c r="J215" s="248"/>
      <c r="K215" s="248"/>
      <c r="L215" s="248"/>
      <c r="M215" s="252"/>
      <c r="N215" s="253"/>
      <c r="O215" s="252"/>
      <c r="P215" s="266"/>
      <c r="Q215" s="266"/>
      <c r="R215" s="267"/>
      <c r="S215" s="267"/>
      <c r="T215" s="267"/>
      <c r="U215" s="267"/>
      <c r="V215" s="267"/>
      <c r="W215" s="267"/>
      <c r="X215" s="267"/>
      <c r="Y215" s="267"/>
      <c r="Z215" s="267"/>
      <c r="AA215" s="267"/>
      <c r="AB215" s="267"/>
      <c r="AC215" s="267"/>
      <c r="AD215" s="267"/>
      <c r="AE215" s="267"/>
      <c r="AF215" s="15"/>
    </row>
    <row r="216" spans="1:32" ht="33" x14ac:dyDescent="0.3">
      <c r="A216" s="355"/>
      <c r="B216" s="300"/>
      <c r="C216" s="366"/>
      <c r="D216" s="248" t="s">
        <v>464</v>
      </c>
      <c r="E216" s="352"/>
      <c r="F216" s="248" t="s">
        <v>526</v>
      </c>
      <c r="G216" s="140" t="s">
        <v>527</v>
      </c>
      <c r="H216" s="19">
        <v>0</v>
      </c>
      <c r="I216" s="251">
        <v>5</v>
      </c>
      <c r="J216" s="248" t="s">
        <v>528</v>
      </c>
      <c r="K216" s="248" t="s">
        <v>529</v>
      </c>
      <c r="L216" s="248" t="s">
        <v>530</v>
      </c>
      <c r="M216" s="252" t="s">
        <v>481</v>
      </c>
      <c r="N216" s="253"/>
      <c r="O216" s="252" t="s">
        <v>468</v>
      </c>
      <c r="P216" s="266"/>
      <c r="Q216" s="266"/>
      <c r="R216" s="267"/>
      <c r="S216" s="267"/>
      <c r="T216" s="267"/>
      <c r="U216" s="267"/>
      <c r="V216" s="267"/>
      <c r="W216" s="267"/>
      <c r="X216" s="267"/>
      <c r="Y216" s="267"/>
      <c r="Z216" s="267"/>
      <c r="AA216" s="267"/>
      <c r="AB216" s="267"/>
      <c r="AC216" s="267"/>
      <c r="AD216" s="267"/>
      <c r="AE216" s="267"/>
      <c r="AF216" s="15"/>
    </row>
    <row r="217" spans="1:32" ht="49.5" x14ac:dyDescent="0.3">
      <c r="A217" s="355"/>
      <c r="B217" s="300"/>
      <c r="C217" s="366"/>
      <c r="D217" s="248"/>
      <c r="E217" s="352"/>
      <c r="F217" s="248"/>
      <c r="G217" s="140" t="s">
        <v>531</v>
      </c>
      <c r="H217" s="19"/>
      <c r="I217" s="251"/>
      <c r="J217" s="248"/>
      <c r="K217" s="248"/>
      <c r="L217" s="248"/>
      <c r="M217" s="252"/>
      <c r="N217" s="253"/>
      <c r="O217" s="252"/>
      <c r="P217" s="266"/>
      <c r="Q217" s="266"/>
      <c r="R217" s="267"/>
      <c r="S217" s="267"/>
      <c r="T217" s="267"/>
      <c r="U217" s="267"/>
      <c r="V217" s="267"/>
      <c r="W217" s="267"/>
      <c r="X217" s="267"/>
      <c r="Y217" s="267"/>
      <c r="Z217" s="267"/>
      <c r="AA217" s="267"/>
      <c r="AB217" s="267"/>
      <c r="AC217" s="267"/>
      <c r="AD217" s="267"/>
      <c r="AE217" s="267"/>
      <c r="AF217" s="15"/>
    </row>
    <row r="218" spans="1:32" ht="64.5" customHeight="1" x14ac:dyDescent="0.3">
      <c r="A218" s="355"/>
      <c r="B218" s="300"/>
      <c r="C218" s="366"/>
      <c r="D218" s="140" t="s">
        <v>464</v>
      </c>
      <c r="E218" s="130"/>
      <c r="F218" s="140" t="s">
        <v>532</v>
      </c>
      <c r="G218" s="140" t="s">
        <v>533</v>
      </c>
      <c r="H218" s="19">
        <v>0</v>
      </c>
      <c r="I218" s="19">
        <v>1</v>
      </c>
      <c r="J218" s="140"/>
      <c r="K218" s="140" t="s">
        <v>1003</v>
      </c>
      <c r="L218" s="140" t="s">
        <v>1004</v>
      </c>
      <c r="M218" s="176"/>
      <c r="N218" s="177"/>
      <c r="O218" s="9" t="s">
        <v>468</v>
      </c>
      <c r="P218" s="10"/>
      <c r="Q218" s="10"/>
      <c r="R218" s="41"/>
      <c r="S218" s="41"/>
      <c r="T218" s="41"/>
      <c r="U218" s="41"/>
      <c r="V218" s="41"/>
      <c r="W218" s="41"/>
      <c r="X218" s="41"/>
      <c r="Y218" s="41"/>
      <c r="Z218" s="41"/>
      <c r="AA218" s="41"/>
      <c r="AB218" s="41"/>
      <c r="AC218" s="41"/>
      <c r="AD218" s="41"/>
      <c r="AE218" s="41"/>
      <c r="AF218" s="15"/>
    </row>
    <row r="219" spans="1:32" ht="54" customHeight="1" x14ac:dyDescent="0.25">
      <c r="A219" s="396" t="s">
        <v>568</v>
      </c>
      <c r="B219" s="254" t="s">
        <v>1116</v>
      </c>
      <c r="C219" s="256" t="s">
        <v>951</v>
      </c>
      <c r="D219" s="429" t="s">
        <v>952</v>
      </c>
      <c r="E219" s="208"/>
      <c r="F219" s="407" t="s">
        <v>953</v>
      </c>
      <c r="G219" s="409" t="s">
        <v>954</v>
      </c>
      <c r="H219" s="411"/>
      <c r="I219" s="413">
        <v>5</v>
      </c>
      <c r="J219" s="409" t="s">
        <v>1186</v>
      </c>
      <c r="K219" s="210" t="s">
        <v>1187</v>
      </c>
      <c r="L219" s="210" t="s">
        <v>1189</v>
      </c>
      <c r="M219" s="217">
        <v>43615</v>
      </c>
      <c r="N219" s="212">
        <v>50</v>
      </c>
      <c r="O219" s="211" t="s">
        <v>1191</v>
      </c>
      <c r="P219" s="218"/>
      <c r="Q219" s="218" t="s">
        <v>24</v>
      </c>
      <c r="R219" s="215">
        <v>1060000000</v>
      </c>
      <c r="S219" s="209"/>
      <c r="T219" s="218"/>
      <c r="U219" s="218"/>
      <c r="V219" s="218"/>
      <c r="W219" s="218"/>
      <c r="X219" s="218"/>
      <c r="Y219" s="218"/>
      <c r="Z219" s="218"/>
      <c r="AA219" s="218"/>
      <c r="AB219" s="218"/>
      <c r="AC219" s="218"/>
      <c r="AD219" s="218"/>
      <c r="AE219" s="218"/>
      <c r="AF219" s="14"/>
    </row>
    <row r="220" spans="1:32" ht="58.5" customHeight="1" x14ac:dyDescent="0.25">
      <c r="A220" s="396"/>
      <c r="B220" s="255"/>
      <c r="C220" s="255"/>
      <c r="D220" s="430"/>
      <c r="E220" s="208"/>
      <c r="F220" s="408"/>
      <c r="G220" s="410"/>
      <c r="H220" s="412"/>
      <c r="I220" s="414"/>
      <c r="J220" s="410"/>
      <c r="K220" s="210" t="s">
        <v>1188</v>
      </c>
      <c r="L220" s="210" t="s">
        <v>1190</v>
      </c>
      <c r="M220" s="217">
        <v>43819</v>
      </c>
      <c r="N220" s="212"/>
      <c r="O220" s="211"/>
      <c r="P220" s="218"/>
      <c r="Q220" s="218"/>
      <c r="R220" s="215"/>
      <c r="S220" s="209"/>
      <c r="T220" s="218"/>
      <c r="U220" s="218"/>
      <c r="V220" s="218"/>
      <c r="W220" s="218"/>
      <c r="X220" s="218"/>
      <c r="Y220" s="218"/>
      <c r="Z220" s="218"/>
      <c r="AA220" s="218"/>
      <c r="AB220" s="218"/>
      <c r="AC220" s="218"/>
      <c r="AD220" s="218"/>
      <c r="AE220" s="218"/>
      <c r="AF220" s="14"/>
    </row>
    <row r="221" spans="1:32" ht="39.75" customHeight="1" x14ac:dyDescent="0.25">
      <c r="A221" s="396"/>
      <c r="B221" s="255"/>
      <c r="C221" s="255"/>
      <c r="D221" s="430"/>
      <c r="E221" s="208"/>
      <c r="F221" s="210" t="s">
        <v>955</v>
      </c>
      <c r="G221" s="210" t="s">
        <v>957</v>
      </c>
      <c r="H221" s="221">
        <v>0</v>
      </c>
      <c r="I221" s="221">
        <v>2</v>
      </c>
      <c r="J221" s="218"/>
      <c r="K221" s="210" t="s">
        <v>958</v>
      </c>
      <c r="L221" s="210" t="s">
        <v>1192</v>
      </c>
      <c r="M221" s="217">
        <v>43830</v>
      </c>
      <c r="N221" s="213"/>
      <c r="O221" s="211" t="s">
        <v>1191</v>
      </c>
      <c r="P221" s="218"/>
      <c r="Q221" s="218"/>
      <c r="R221" s="216"/>
      <c r="S221" s="216"/>
      <c r="T221" s="258"/>
      <c r="U221" s="258"/>
      <c r="V221" s="258"/>
      <c r="W221" s="258"/>
      <c r="X221" s="258"/>
      <c r="Y221" s="258"/>
      <c r="Z221" s="258"/>
      <c r="AA221" s="258"/>
      <c r="AB221" s="258"/>
      <c r="AC221" s="258"/>
      <c r="AD221" s="258"/>
      <c r="AE221" s="258"/>
      <c r="AF221" s="14"/>
    </row>
    <row r="222" spans="1:32" ht="53.25" customHeight="1" x14ac:dyDescent="0.25">
      <c r="A222" s="396"/>
      <c r="B222" s="255"/>
      <c r="C222" s="255"/>
      <c r="D222" s="430"/>
      <c r="E222" s="208"/>
      <c r="F222" s="218" t="s">
        <v>959</v>
      </c>
      <c r="G222" s="210" t="s">
        <v>961</v>
      </c>
      <c r="H222" s="221">
        <v>0</v>
      </c>
      <c r="I222" s="221">
        <v>2</v>
      </c>
      <c r="J222" s="218"/>
      <c r="K222" s="210" t="s">
        <v>962</v>
      </c>
      <c r="L222" s="210" t="s">
        <v>1192</v>
      </c>
      <c r="M222" s="217">
        <v>43830</v>
      </c>
      <c r="N222" s="212"/>
      <c r="O222" s="211" t="s">
        <v>1191</v>
      </c>
      <c r="P222" s="218"/>
      <c r="Q222" s="218" t="s">
        <v>1193</v>
      </c>
      <c r="R222" s="216">
        <v>2392700000</v>
      </c>
      <c r="S222" s="209"/>
      <c r="T222" s="258"/>
      <c r="U222" s="258"/>
      <c r="V222" s="258"/>
      <c r="W222" s="258"/>
      <c r="X222" s="258"/>
      <c r="Y222" s="258"/>
      <c r="Z222" s="258"/>
      <c r="AA222" s="258"/>
      <c r="AB222" s="258"/>
      <c r="AC222" s="258"/>
      <c r="AD222" s="258"/>
      <c r="AE222" s="258"/>
      <c r="AF222" s="14"/>
    </row>
    <row r="223" spans="1:32" ht="60" customHeight="1" x14ac:dyDescent="0.25">
      <c r="A223" s="396"/>
      <c r="B223" s="255"/>
      <c r="C223" s="255"/>
      <c r="D223" s="430"/>
      <c r="E223" s="208"/>
      <c r="F223" s="407" t="s">
        <v>963</v>
      </c>
      <c r="G223" s="409" t="s">
        <v>1194</v>
      </c>
      <c r="H223" s="413">
        <v>0</v>
      </c>
      <c r="I223" s="413">
        <v>5496</v>
      </c>
      <c r="J223" s="218"/>
      <c r="K223" s="210" t="s">
        <v>1195</v>
      </c>
      <c r="L223" s="210" t="s">
        <v>1196</v>
      </c>
      <c r="M223" s="212"/>
      <c r="N223" s="212"/>
      <c r="O223" s="211"/>
      <c r="P223" s="218"/>
      <c r="Q223" s="218"/>
      <c r="R223" s="216"/>
      <c r="S223" s="209"/>
      <c r="T223" s="218"/>
      <c r="U223" s="218"/>
      <c r="V223" s="218"/>
      <c r="W223" s="218"/>
      <c r="X223" s="218"/>
      <c r="Y223" s="218"/>
      <c r="Z223" s="218"/>
      <c r="AA223" s="218"/>
      <c r="AB223" s="218"/>
      <c r="AC223" s="218"/>
      <c r="AD223" s="218"/>
      <c r="AE223" s="218"/>
      <c r="AF223" s="14"/>
    </row>
    <row r="224" spans="1:32" ht="129" customHeight="1" x14ac:dyDescent="0.25">
      <c r="A224" s="396"/>
      <c r="B224" s="255"/>
      <c r="C224" s="255"/>
      <c r="D224" s="430"/>
      <c r="E224" s="208"/>
      <c r="F224" s="408"/>
      <c r="G224" s="410"/>
      <c r="H224" s="414"/>
      <c r="I224" s="414"/>
      <c r="J224" s="220" t="s">
        <v>1197</v>
      </c>
      <c r="K224" s="210" t="s">
        <v>1198</v>
      </c>
      <c r="L224" s="210" t="s">
        <v>1199</v>
      </c>
      <c r="M224" s="217">
        <v>43830</v>
      </c>
      <c r="N224" s="212">
        <v>204</v>
      </c>
      <c r="O224" s="211" t="s">
        <v>1191</v>
      </c>
      <c r="P224" s="218"/>
      <c r="Q224" s="218"/>
      <c r="R224" s="216"/>
      <c r="S224" s="209"/>
      <c r="T224" s="218"/>
      <c r="U224" s="218"/>
      <c r="V224" s="218"/>
      <c r="W224" s="218"/>
      <c r="X224" s="218"/>
      <c r="Y224" s="218"/>
      <c r="Z224" s="218"/>
      <c r="AA224" s="218"/>
      <c r="AB224" s="218"/>
      <c r="AC224" s="218"/>
      <c r="AD224" s="218"/>
      <c r="AE224" s="218"/>
      <c r="AF224" s="14"/>
    </row>
    <row r="225" spans="1:32" ht="41.25" customHeight="1" x14ac:dyDescent="0.25">
      <c r="A225" s="396"/>
      <c r="B225" s="255"/>
      <c r="C225" s="255"/>
      <c r="D225" s="430"/>
      <c r="E225" s="208"/>
      <c r="F225" s="409" t="s">
        <v>964</v>
      </c>
      <c r="G225" s="409" t="s">
        <v>965</v>
      </c>
      <c r="H225" s="413">
        <v>0</v>
      </c>
      <c r="I225" s="413">
        <v>1000</v>
      </c>
      <c r="J225" s="238" t="s">
        <v>966</v>
      </c>
      <c r="K225" s="210" t="s">
        <v>967</v>
      </c>
      <c r="L225" s="210" t="s">
        <v>968</v>
      </c>
      <c r="M225" s="222">
        <v>43465</v>
      </c>
      <c r="N225" s="213">
        <v>10</v>
      </c>
      <c r="O225" s="211" t="s">
        <v>1191</v>
      </c>
      <c r="P225" s="210" t="s">
        <v>969</v>
      </c>
      <c r="Q225" s="210" t="s">
        <v>956</v>
      </c>
      <c r="R225" s="216">
        <v>6485737596</v>
      </c>
      <c r="S225" s="415">
        <f>SUM(R225:R226)</f>
        <v>7183504936</v>
      </c>
      <c r="T225" s="417" t="s">
        <v>970</v>
      </c>
      <c r="U225" s="418"/>
      <c r="V225" s="418"/>
      <c r="W225" s="418"/>
      <c r="X225" s="418"/>
      <c r="Y225" s="418"/>
      <c r="Z225" s="418"/>
      <c r="AA225" s="418"/>
      <c r="AB225" s="418"/>
      <c r="AC225" s="418"/>
      <c r="AD225" s="418"/>
      <c r="AE225" s="418"/>
      <c r="AF225" s="14"/>
    </row>
    <row r="226" spans="1:32" ht="37.5" customHeight="1" x14ac:dyDescent="0.25">
      <c r="A226" s="396"/>
      <c r="B226" s="255"/>
      <c r="C226" s="255"/>
      <c r="D226" s="430"/>
      <c r="E226" s="208"/>
      <c r="F226" s="423"/>
      <c r="G226" s="423"/>
      <c r="H226" s="424"/>
      <c r="I226" s="424"/>
      <c r="J226" s="239"/>
      <c r="K226" s="210" t="s">
        <v>971</v>
      </c>
      <c r="L226" s="210" t="s">
        <v>972</v>
      </c>
      <c r="M226" s="212"/>
      <c r="N226" s="212"/>
      <c r="O226" s="211" t="s">
        <v>1191</v>
      </c>
      <c r="P226" s="210" t="s">
        <v>960</v>
      </c>
      <c r="Q226" s="210" t="s">
        <v>973</v>
      </c>
      <c r="R226" s="216">
        <v>697767340</v>
      </c>
      <c r="S226" s="416"/>
      <c r="T226" s="418"/>
      <c r="U226" s="418"/>
      <c r="V226" s="418"/>
      <c r="W226" s="418"/>
      <c r="X226" s="418"/>
      <c r="Y226" s="418"/>
      <c r="Z226" s="418"/>
      <c r="AA226" s="418"/>
      <c r="AB226" s="418"/>
      <c r="AC226" s="418"/>
      <c r="AD226" s="418"/>
      <c r="AE226" s="418"/>
      <c r="AF226" s="14"/>
    </row>
    <row r="227" spans="1:32" ht="57" customHeight="1" x14ac:dyDescent="0.25">
      <c r="A227" s="396"/>
      <c r="B227" s="255"/>
      <c r="C227" s="255"/>
      <c r="D227" s="430"/>
      <c r="E227" s="208"/>
      <c r="F227" s="410"/>
      <c r="G227" s="410"/>
      <c r="H227" s="414"/>
      <c r="I227" s="414"/>
      <c r="J227" s="240"/>
      <c r="K227" s="210" t="s">
        <v>1200</v>
      </c>
      <c r="L227" s="210" t="s">
        <v>1201</v>
      </c>
      <c r="M227" s="212"/>
      <c r="N227" s="212"/>
      <c r="O227" s="211" t="s">
        <v>1191</v>
      </c>
      <c r="P227" s="218"/>
      <c r="Q227" s="218"/>
      <c r="R227" s="216"/>
      <c r="S227" s="416"/>
      <c r="T227" s="418"/>
      <c r="U227" s="418"/>
      <c r="V227" s="418"/>
      <c r="W227" s="418"/>
      <c r="X227" s="418"/>
      <c r="Y227" s="418"/>
      <c r="Z227" s="418"/>
      <c r="AA227" s="418"/>
      <c r="AB227" s="418"/>
      <c r="AC227" s="418"/>
      <c r="AD227" s="418"/>
      <c r="AE227" s="418"/>
      <c r="AF227" s="14"/>
    </row>
    <row r="228" spans="1:32" ht="48" customHeight="1" x14ac:dyDescent="0.25">
      <c r="A228" s="396"/>
      <c r="B228" s="255"/>
      <c r="C228" s="255"/>
      <c r="D228" s="430"/>
      <c r="E228" s="208"/>
      <c r="F228" s="409" t="s">
        <v>974</v>
      </c>
      <c r="G228" s="425" t="s">
        <v>965</v>
      </c>
      <c r="H228" s="413"/>
      <c r="I228" s="413">
        <v>5</v>
      </c>
      <c r="J228" s="427" t="s">
        <v>1202</v>
      </c>
      <c r="K228" s="210" t="s">
        <v>1203</v>
      </c>
      <c r="L228" s="210"/>
      <c r="M228" s="222">
        <v>43830</v>
      </c>
      <c r="N228" s="213"/>
      <c r="O228" s="211" t="s">
        <v>1191</v>
      </c>
      <c r="P228" s="238" t="s">
        <v>452</v>
      </c>
      <c r="Q228" s="238" t="s">
        <v>956</v>
      </c>
      <c r="R228" s="216">
        <v>300000000</v>
      </c>
      <c r="S228" s="216">
        <v>300000000</v>
      </c>
      <c r="T228" s="417" t="s">
        <v>975</v>
      </c>
      <c r="U228" s="418"/>
      <c r="V228" s="418"/>
      <c r="W228" s="418"/>
      <c r="X228" s="418"/>
      <c r="Y228" s="418"/>
      <c r="Z228" s="418"/>
      <c r="AA228" s="418"/>
      <c r="AB228" s="418"/>
      <c r="AC228" s="418"/>
      <c r="AD228" s="418"/>
      <c r="AE228" s="418"/>
      <c r="AF228" s="14"/>
    </row>
    <row r="229" spans="1:32" ht="52.5" customHeight="1" x14ac:dyDescent="0.25">
      <c r="A229" s="396"/>
      <c r="B229" s="255"/>
      <c r="C229" s="255"/>
      <c r="D229" s="430"/>
      <c r="E229" s="208"/>
      <c r="F229" s="410"/>
      <c r="G229" s="426"/>
      <c r="H229" s="414"/>
      <c r="I229" s="414"/>
      <c r="J229" s="428"/>
      <c r="K229" s="210" t="s">
        <v>1204</v>
      </c>
      <c r="L229" s="210"/>
      <c r="M229" s="212"/>
      <c r="N229" s="212"/>
      <c r="O229" s="211" t="s">
        <v>1191</v>
      </c>
      <c r="P229" s="240"/>
      <c r="Q229" s="240"/>
      <c r="R229" s="209"/>
      <c r="S229" s="209"/>
      <c r="T229" s="418"/>
      <c r="U229" s="418"/>
      <c r="V229" s="418"/>
      <c r="W229" s="418"/>
      <c r="X229" s="418"/>
      <c r="Y229" s="418"/>
      <c r="Z229" s="418"/>
      <c r="AA229" s="418"/>
      <c r="AB229" s="418"/>
      <c r="AC229" s="418"/>
      <c r="AD229" s="418"/>
      <c r="AE229" s="418"/>
      <c r="AF229" s="14"/>
    </row>
    <row r="230" spans="1:32" ht="53.25" customHeight="1" x14ac:dyDescent="0.25">
      <c r="A230" s="396"/>
      <c r="B230" s="255"/>
      <c r="C230" s="255"/>
      <c r="D230" s="430"/>
      <c r="E230" s="208"/>
      <c r="F230" s="409" t="s">
        <v>976</v>
      </c>
      <c r="G230" s="409" t="s">
        <v>977</v>
      </c>
      <c r="H230" s="413"/>
      <c r="I230" s="413">
        <v>3</v>
      </c>
      <c r="J230" s="409" t="s">
        <v>1205</v>
      </c>
      <c r="K230" s="210" t="s">
        <v>1206</v>
      </c>
      <c r="L230" s="210" t="s">
        <v>1206</v>
      </c>
      <c r="M230" s="222">
        <v>43830</v>
      </c>
      <c r="N230" s="213">
        <v>6</v>
      </c>
      <c r="O230" s="211" t="s">
        <v>1191</v>
      </c>
      <c r="P230" s="238" t="s">
        <v>452</v>
      </c>
      <c r="Q230" s="238" t="s">
        <v>956</v>
      </c>
      <c r="R230" s="216">
        <v>160624120</v>
      </c>
      <c r="S230" s="216">
        <v>160624120</v>
      </c>
      <c r="T230" s="218"/>
      <c r="U230" s="218"/>
      <c r="V230" s="218"/>
      <c r="W230" s="218"/>
      <c r="X230" s="213">
        <v>1000</v>
      </c>
      <c r="Y230" s="212"/>
      <c r="Z230" s="212"/>
      <c r="AA230" s="212"/>
      <c r="AB230" s="218"/>
      <c r="AC230" s="218"/>
      <c r="AD230" s="218"/>
      <c r="AE230" s="218"/>
      <c r="AF230" s="14"/>
    </row>
    <row r="231" spans="1:32" ht="58.5" customHeight="1" x14ac:dyDescent="0.25">
      <c r="A231" s="396"/>
      <c r="B231" s="255"/>
      <c r="C231" s="255"/>
      <c r="D231" s="430"/>
      <c r="E231" s="208"/>
      <c r="F231" s="410"/>
      <c r="G231" s="410"/>
      <c r="H231" s="414"/>
      <c r="I231" s="414"/>
      <c r="J231" s="410"/>
      <c r="K231" s="210" t="s">
        <v>1207</v>
      </c>
      <c r="L231" s="210" t="s">
        <v>1208</v>
      </c>
      <c r="M231" s="212"/>
      <c r="N231" s="212"/>
      <c r="O231" s="211" t="s">
        <v>1191</v>
      </c>
      <c r="P231" s="240"/>
      <c r="Q231" s="240"/>
      <c r="R231" s="209"/>
      <c r="S231" s="209"/>
      <c r="T231" s="218"/>
      <c r="U231" s="218"/>
      <c r="V231" s="218"/>
      <c r="W231" s="218"/>
      <c r="X231" s="212"/>
      <c r="Y231" s="212"/>
      <c r="Z231" s="212"/>
      <c r="AA231" s="212"/>
      <c r="AB231" s="218"/>
      <c r="AC231" s="218"/>
      <c r="AD231" s="218"/>
      <c r="AE231" s="218"/>
      <c r="AF231" s="14"/>
    </row>
    <row r="232" spans="1:32" ht="60.75" customHeight="1" x14ac:dyDescent="0.25">
      <c r="A232" s="396"/>
      <c r="B232" s="255"/>
      <c r="C232" s="255"/>
      <c r="D232" s="430"/>
      <c r="E232" s="208"/>
      <c r="F232" s="238" t="s">
        <v>978</v>
      </c>
      <c r="G232" s="238" t="s">
        <v>979</v>
      </c>
      <c r="H232" s="413">
        <v>0</v>
      </c>
      <c r="I232" s="413">
        <v>1</v>
      </c>
      <c r="J232" s="409" t="s">
        <v>1209</v>
      </c>
      <c r="K232" s="210" t="s">
        <v>1210</v>
      </c>
      <c r="L232" s="210" t="s">
        <v>1210</v>
      </c>
      <c r="M232" s="222">
        <v>43830</v>
      </c>
      <c r="N232" s="213">
        <v>10</v>
      </c>
      <c r="O232" s="211" t="s">
        <v>1191</v>
      </c>
      <c r="P232" s="238" t="s">
        <v>452</v>
      </c>
      <c r="Q232" s="238" t="s">
        <v>956</v>
      </c>
      <c r="R232" s="215">
        <v>471950000</v>
      </c>
      <c r="S232" s="215">
        <v>471950000</v>
      </c>
      <c r="T232" s="218"/>
      <c r="U232" s="218"/>
      <c r="V232" s="218"/>
      <c r="W232" s="218"/>
      <c r="X232" s="212"/>
      <c r="Y232" s="212"/>
      <c r="Z232" s="212"/>
      <c r="AA232" s="213">
        <v>50</v>
      </c>
      <c r="AB232" s="218"/>
      <c r="AC232" s="218"/>
      <c r="AD232" s="218"/>
      <c r="AE232" s="218"/>
      <c r="AF232" s="14"/>
    </row>
    <row r="233" spans="1:32" ht="64.5" customHeight="1" x14ac:dyDescent="0.25">
      <c r="A233" s="396"/>
      <c r="B233" s="255"/>
      <c r="C233" s="255"/>
      <c r="D233" s="430"/>
      <c r="E233" s="208"/>
      <c r="F233" s="240"/>
      <c r="G233" s="240"/>
      <c r="H233" s="414"/>
      <c r="I233" s="414"/>
      <c r="J233" s="410"/>
      <c r="K233" s="210" t="s">
        <v>1211</v>
      </c>
      <c r="L233" s="210" t="s">
        <v>1212</v>
      </c>
      <c r="M233" s="212"/>
      <c r="N233" s="212"/>
      <c r="O233" s="211" t="s">
        <v>1191</v>
      </c>
      <c r="P233" s="240"/>
      <c r="Q233" s="240"/>
      <c r="R233" s="215"/>
      <c r="S233" s="215"/>
      <c r="T233" s="218"/>
      <c r="U233" s="218"/>
      <c r="V233" s="218"/>
      <c r="W233" s="218"/>
      <c r="X233" s="212"/>
      <c r="Y233" s="212"/>
      <c r="Z233" s="212"/>
      <c r="AA233" s="212"/>
      <c r="AB233" s="218"/>
      <c r="AC233" s="218"/>
      <c r="AD233" s="218"/>
      <c r="AE233" s="218"/>
      <c r="AF233" s="14"/>
    </row>
    <row r="234" spans="1:32" ht="42.75" customHeight="1" x14ac:dyDescent="0.25">
      <c r="A234" s="396"/>
      <c r="B234" s="255"/>
      <c r="C234" s="255"/>
      <c r="D234" s="430"/>
      <c r="E234" s="208"/>
      <c r="F234" s="409" t="s">
        <v>980</v>
      </c>
      <c r="G234" s="409" t="s">
        <v>981</v>
      </c>
      <c r="H234" s="413">
        <v>0</v>
      </c>
      <c r="I234" s="413">
        <v>1</v>
      </c>
      <c r="J234" s="409" t="s">
        <v>1213</v>
      </c>
      <c r="K234" s="210" t="s">
        <v>1214</v>
      </c>
      <c r="L234" s="210" t="s">
        <v>1215</v>
      </c>
      <c r="M234" s="217">
        <v>43676</v>
      </c>
      <c r="N234" s="413">
        <v>100</v>
      </c>
      <c r="O234" s="238" t="s">
        <v>1191</v>
      </c>
      <c r="P234" s="238" t="s">
        <v>452</v>
      </c>
      <c r="Q234" s="238" t="s">
        <v>956</v>
      </c>
      <c r="R234" s="241">
        <v>1000000000</v>
      </c>
      <c r="S234" s="241">
        <v>1000000000</v>
      </c>
      <c r="T234" s="218"/>
      <c r="U234" s="218"/>
      <c r="V234" s="218"/>
      <c r="W234" s="218"/>
      <c r="X234" s="213">
        <v>17</v>
      </c>
      <c r="Y234" s="212"/>
      <c r="Z234" s="212"/>
      <c r="AA234" s="212"/>
      <c r="AB234" s="218"/>
      <c r="AC234" s="218"/>
      <c r="AD234" s="218"/>
      <c r="AE234" s="218"/>
      <c r="AF234" s="14"/>
    </row>
    <row r="235" spans="1:32" ht="30" customHeight="1" x14ac:dyDescent="0.25">
      <c r="A235" s="396"/>
      <c r="B235" s="255"/>
      <c r="C235" s="255"/>
      <c r="D235" s="430"/>
      <c r="E235" s="208"/>
      <c r="F235" s="423"/>
      <c r="G235" s="423"/>
      <c r="H235" s="424"/>
      <c r="I235" s="424"/>
      <c r="J235" s="423"/>
      <c r="K235" s="210" t="s">
        <v>982</v>
      </c>
      <c r="L235" s="210" t="s">
        <v>983</v>
      </c>
      <c r="M235" s="217">
        <v>43738</v>
      </c>
      <c r="N235" s="424"/>
      <c r="O235" s="239"/>
      <c r="P235" s="239"/>
      <c r="Q235" s="239"/>
      <c r="R235" s="242"/>
      <c r="S235" s="242"/>
      <c r="T235" s="218"/>
      <c r="U235" s="218"/>
      <c r="V235" s="218"/>
      <c r="W235" s="218"/>
      <c r="X235" s="212"/>
      <c r="Y235" s="212"/>
      <c r="Z235" s="212"/>
      <c r="AA235" s="212"/>
      <c r="AB235" s="218"/>
      <c r="AC235" s="218"/>
      <c r="AD235" s="218"/>
      <c r="AE235" s="218"/>
      <c r="AF235" s="14"/>
    </row>
    <row r="236" spans="1:32" ht="33.75" customHeight="1" x14ac:dyDescent="0.25">
      <c r="A236" s="396"/>
      <c r="B236" s="255"/>
      <c r="C236" s="255"/>
      <c r="D236" s="430"/>
      <c r="E236" s="208"/>
      <c r="F236" s="410"/>
      <c r="G236" s="410"/>
      <c r="H236" s="414"/>
      <c r="I236" s="414"/>
      <c r="J236" s="410"/>
      <c r="K236" s="210" t="s">
        <v>1159</v>
      </c>
      <c r="L236" s="210" t="s">
        <v>984</v>
      </c>
      <c r="M236" s="217">
        <v>43829</v>
      </c>
      <c r="N236" s="414"/>
      <c r="O236" s="240"/>
      <c r="P236" s="240"/>
      <c r="Q236" s="240"/>
      <c r="R236" s="243"/>
      <c r="S236" s="243"/>
      <c r="T236" s="218"/>
      <c r="U236" s="218"/>
      <c r="V236" s="218"/>
      <c r="W236" s="218"/>
      <c r="X236" s="212"/>
      <c r="Y236" s="212"/>
      <c r="Z236" s="212"/>
      <c r="AA236" s="212"/>
      <c r="AB236" s="218"/>
      <c r="AC236" s="218"/>
      <c r="AD236" s="218"/>
      <c r="AE236" s="218"/>
      <c r="AF236" s="14"/>
    </row>
    <row r="237" spans="1:32" ht="58.5" customHeight="1" x14ac:dyDescent="0.25">
      <c r="A237" s="396"/>
      <c r="B237" s="255"/>
      <c r="C237" s="255"/>
      <c r="D237" s="430"/>
      <c r="E237" s="208"/>
      <c r="F237" s="210" t="s">
        <v>985</v>
      </c>
      <c r="G237" s="210" t="s">
        <v>986</v>
      </c>
      <c r="H237" s="221">
        <v>0</v>
      </c>
      <c r="I237" s="221">
        <v>1</v>
      </c>
      <c r="J237" s="210"/>
      <c r="K237" s="210"/>
      <c r="L237" s="210"/>
      <c r="M237" s="211"/>
      <c r="N237" s="213"/>
      <c r="O237" s="211"/>
      <c r="P237" s="210"/>
      <c r="Q237" s="210"/>
      <c r="R237" s="216"/>
      <c r="S237" s="216"/>
      <c r="T237" s="249">
        <v>5000</v>
      </c>
      <c r="U237" s="418"/>
      <c r="V237" s="418"/>
      <c r="W237" s="418"/>
      <c r="X237" s="418"/>
      <c r="Y237" s="418"/>
      <c r="Z237" s="418"/>
      <c r="AA237" s="418"/>
      <c r="AB237" s="418"/>
      <c r="AC237" s="418"/>
      <c r="AD237" s="418"/>
      <c r="AE237" s="418"/>
      <c r="AF237" s="14"/>
    </row>
    <row r="238" spans="1:32" ht="45" customHeight="1" x14ac:dyDescent="0.25">
      <c r="A238" s="396"/>
      <c r="B238" s="255"/>
      <c r="C238" s="255"/>
      <c r="D238" s="430"/>
      <c r="E238" s="208"/>
      <c r="F238" s="409" t="s">
        <v>987</v>
      </c>
      <c r="G238" s="409" t="s">
        <v>988</v>
      </c>
      <c r="H238" s="413">
        <v>0</v>
      </c>
      <c r="I238" s="413">
        <v>1</v>
      </c>
      <c r="J238" s="409" t="s">
        <v>989</v>
      </c>
      <c r="K238" s="210" t="s">
        <v>990</v>
      </c>
      <c r="L238" s="210" t="s">
        <v>991</v>
      </c>
      <c r="M238" s="217">
        <v>43343</v>
      </c>
      <c r="N238" s="413">
        <v>20</v>
      </c>
      <c r="O238" s="211" t="s">
        <v>1191</v>
      </c>
      <c r="P238" s="218"/>
      <c r="Q238" s="218"/>
      <c r="R238" s="216"/>
      <c r="S238" s="216"/>
      <c r="T238" s="218"/>
      <c r="U238" s="218"/>
      <c r="V238" s="218"/>
      <c r="W238" s="218"/>
      <c r="X238" s="218"/>
      <c r="Y238" s="218"/>
      <c r="Z238" s="218"/>
      <c r="AA238" s="218"/>
      <c r="AB238" s="218"/>
      <c r="AC238" s="218"/>
      <c r="AD238" s="218"/>
      <c r="AE238" s="218"/>
      <c r="AF238" s="14"/>
    </row>
    <row r="239" spans="1:32" ht="36" customHeight="1" x14ac:dyDescent="0.25">
      <c r="A239" s="396"/>
      <c r="B239" s="255"/>
      <c r="C239" s="255"/>
      <c r="D239" s="430"/>
      <c r="E239" s="208"/>
      <c r="F239" s="423"/>
      <c r="G239" s="423"/>
      <c r="H239" s="424"/>
      <c r="I239" s="424"/>
      <c r="J239" s="423"/>
      <c r="K239" s="210" t="s">
        <v>992</v>
      </c>
      <c r="L239" s="210" t="s">
        <v>993</v>
      </c>
      <c r="M239" s="217">
        <v>43404</v>
      </c>
      <c r="N239" s="424"/>
      <c r="O239" s="211" t="s">
        <v>1191</v>
      </c>
      <c r="P239" s="218"/>
      <c r="Q239" s="218"/>
      <c r="R239" s="216"/>
      <c r="S239" s="216"/>
      <c r="T239" s="218"/>
      <c r="U239" s="218"/>
      <c r="V239" s="218"/>
      <c r="W239" s="218"/>
      <c r="X239" s="218"/>
      <c r="Y239" s="218"/>
      <c r="Z239" s="218"/>
      <c r="AA239" s="218"/>
      <c r="AB239" s="218"/>
      <c r="AC239" s="218"/>
      <c r="AD239" s="218"/>
      <c r="AE239" s="218"/>
      <c r="AF239" s="14"/>
    </row>
    <row r="240" spans="1:32" ht="57" customHeight="1" x14ac:dyDescent="0.25">
      <c r="A240" s="396"/>
      <c r="B240" s="255"/>
      <c r="C240" s="255"/>
      <c r="D240" s="430"/>
      <c r="E240" s="208"/>
      <c r="F240" s="410"/>
      <c r="G240" s="410"/>
      <c r="H240" s="414"/>
      <c r="I240" s="414"/>
      <c r="J240" s="410"/>
      <c r="K240" s="210" t="s">
        <v>994</v>
      </c>
      <c r="L240" s="210" t="s">
        <v>995</v>
      </c>
      <c r="M240" s="217">
        <v>43455</v>
      </c>
      <c r="N240" s="414"/>
      <c r="O240" s="211" t="s">
        <v>1191</v>
      </c>
      <c r="P240" s="218"/>
      <c r="Q240" s="218"/>
      <c r="R240" s="216"/>
      <c r="S240" s="216"/>
      <c r="T240" s="218"/>
      <c r="U240" s="218"/>
      <c r="V240" s="218"/>
      <c r="W240" s="218"/>
      <c r="X240" s="218"/>
      <c r="Y240" s="218"/>
      <c r="Z240" s="218"/>
      <c r="AA240" s="218"/>
      <c r="AB240" s="218"/>
      <c r="AC240" s="218"/>
      <c r="AD240" s="218"/>
      <c r="AE240" s="218"/>
      <c r="AF240" s="14"/>
    </row>
    <row r="241" spans="1:32" ht="54.75" customHeight="1" x14ac:dyDescent="0.25">
      <c r="A241" s="396"/>
      <c r="B241" s="255"/>
      <c r="C241" s="255"/>
      <c r="D241" s="430"/>
      <c r="E241" s="208"/>
      <c r="F241" s="219" t="s">
        <v>1216</v>
      </c>
      <c r="G241" s="219" t="s">
        <v>1217</v>
      </c>
      <c r="H241" s="221"/>
      <c r="I241" s="221">
        <v>5</v>
      </c>
      <c r="J241" s="219" t="s">
        <v>1218</v>
      </c>
      <c r="K241" s="219" t="s">
        <v>1219</v>
      </c>
      <c r="L241" s="219" t="s">
        <v>1220</v>
      </c>
      <c r="M241" s="217">
        <v>43819</v>
      </c>
      <c r="N241" s="419">
        <v>20</v>
      </c>
      <c r="O241" s="211" t="s">
        <v>1191</v>
      </c>
      <c r="P241" s="218" t="s">
        <v>1221</v>
      </c>
      <c r="Q241" s="420" t="s">
        <v>452</v>
      </c>
      <c r="R241" s="421">
        <v>300000000</v>
      </c>
      <c r="S241" s="422">
        <v>300000000</v>
      </c>
      <c r="T241" s="219"/>
      <c r="U241" s="219"/>
      <c r="V241" s="219"/>
      <c r="W241" s="219"/>
      <c r="X241" s="219"/>
      <c r="Y241" s="219"/>
      <c r="Z241" s="219"/>
      <c r="AA241" s="219"/>
      <c r="AB241" s="219"/>
      <c r="AC241" s="219"/>
      <c r="AD241" s="219"/>
      <c r="AE241" s="219"/>
      <c r="AF241" s="14"/>
    </row>
    <row r="242" spans="1:32" ht="57" customHeight="1" x14ac:dyDescent="0.25">
      <c r="A242" s="396"/>
      <c r="B242" s="255"/>
      <c r="C242" s="255"/>
      <c r="D242" s="430"/>
      <c r="E242" s="208"/>
      <c r="F242" s="219" t="s">
        <v>1222</v>
      </c>
      <c r="G242" s="219" t="s">
        <v>1223</v>
      </c>
      <c r="H242" s="221"/>
      <c r="I242" s="221">
        <v>3</v>
      </c>
      <c r="J242" s="219" t="s">
        <v>1218</v>
      </c>
      <c r="K242" s="219" t="s">
        <v>1224</v>
      </c>
      <c r="L242" s="219" t="s">
        <v>1225</v>
      </c>
      <c r="M242" s="217">
        <v>43819</v>
      </c>
      <c r="N242" s="419"/>
      <c r="O242" s="211" t="s">
        <v>1191</v>
      </c>
      <c r="P242" s="218" t="s">
        <v>1221</v>
      </c>
      <c r="Q242" s="420"/>
      <c r="R242" s="421"/>
      <c r="S242" s="422"/>
      <c r="T242" s="219"/>
      <c r="U242" s="219"/>
      <c r="V242" s="219"/>
      <c r="W242" s="219"/>
      <c r="X242" s="219"/>
      <c r="Y242" s="219"/>
      <c r="Z242" s="219"/>
      <c r="AA242" s="219"/>
      <c r="AB242" s="219"/>
      <c r="AC242" s="219"/>
      <c r="AD242" s="219"/>
      <c r="AE242" s="219"/>
      <c r="AF242" s="14"/>
    </row>
    <row r="243" spans="1:32" ht="57" customHeight="1" x14ac:dyDescent="0.25">
      <c r="A243" s="396"/>
      <c r="B243" s="255"/>
      <c r="C243" s="255"/>
      <c r="D243" s="430"/>
      <c r="E243" s="208"/>
      <c r="F243" s="219" t="s">
        <v>1226</v>
      </c>
      <c r="G243" s="219" t="s">
        <v>1227</v>
      </c>
      <c r="H243" s="221"/>
      <c r="I243" s="221">
        <v>1</v>
      </c>
      <c r="J243" s="219" t="s">
        <v>1218</v>
      </c>
      <c r="K243" s="219" t="s">
        <v>1228</v>
      </c>
      <c r="L243" s="219" t="s">
        <v>1229</v>
      </c>
      <c r="M243" s="217">
        <v>43819</v>
      </c>
      <c r="N243" s="213">
        <v>1</v>
      </c>
      <c r="O243" s="211" t="s">
        <v>1191</v>
      </c>
      <c r="P243" s="218" t="s">
        <v>1221</v>
      </c>
      <c r="Q243" s="420"/>
      <c r="R243" s="421"/>
      <c r="S243" s="422"/>
      <c r="T243" s="219"/>
      <c r="U243" s="219"/>
      <c r="V243" s="219"/>
      <c r="W243" s="219"/>
      <c r="X243" s="219"/>
      <c r="Y243" s="219"/>
      <c r="Z243" s="219"/>
      <c r="AA243" s="219"/>
      <c r="AB243" s="219"/>
      <c r="AC243" s="219"/>
      <c r="AD243" s="219"/>
      <c r="AE243" s="219"/>
      <c r="AF243" s="14"/>
    </row>
    <row r="244" spans="1:32" ht="39" customHeight="1" x14ac:dyDescent="0.25">
      <c r="A244" s="396"/>
      <c r="B244" s="255"/>
      <c r="C244" s="255"/>
      <c r="D244" s="430"/>
      <c r="E244" s="208"/>
      <c r="F244" s="245" t="s">
        <v>1230</v>
      </c>
      <c r="G244" s="245" t="s">
        <v>1231</v>
      </c>
      <c r="H244" s="249">
        <v>0</v>
      </c>
      <c r="I244" s="249">
        <v>1</v>
      </c>
      <c r="J244" s="245" t="s">
        <v>1232</v>
      </c>
      <c r="K244" s="219" t="s">
        <v>1233</v>
      </c>
      <c r="L244" s="219" t="s">
        <v>1234</v>
      </c>
      <c r="M244" s="213">
        <v>43585</v>
      </c>
      <c r="N244" s="213">
        <v>2</v>
      </c>
      <c r="O244" s="419" t="s">
        <v>1191</v>
      </c>
      <c r="P244" s="219"/>
      <c r="Q244" s="219" t="s">
        <v>1235</v>
      </c>
      <c r="R244" s="215">
        <v>250000000</v>
      </c>
      <c r="S244" s="215">
        <v>250000000</v>
      </c>
      <c r="T244" s="219"/>
      <c r="U244" s="219"/>
      <c r="V244" s="219"/>
      <c r="W244" s="219"/>
      <c r="X244" s="219"/>
      <c r="Y244" s="219"/>
      <c r="Z244" s="219"/>
      <c r="AA244" s="219"/>
      <c r="AB244" s="219"/>
      <c r="AC244" s="219"/>
      <c r="AD244" s="219"/>
      <c r="AE244" s="219"/>
      <c r="AF244" s="14"/>
    </row>
    <row r="245" spans="1:32" ht="39.75" customHeight="1" x14ac:dyDescent="0.25">
      <c r="A245" s="396"/>
      <c r="B245" s="255"/>
      <c r="C245" s="255"/>
      <c r="D245" s="431"/>
      <c r="E245" s="208"/>
      <c r="F245" s="245"/>
      <c r="G245" s="245"/>
      <c r="H245" s="249"/>
      <c r="I245" s="249"/>
      <c r="J245" s="245"/>
      <c r="K245" s="219" t="s">
        <v>1236</v>
      </c>
      <c r="L245" s="219" t="s">
        <v>1237</v>
      </c>
      <c r="M245" s="213">
        <v>43615</v>
      </c>
      <c r="N245" s="213">
        <v>2</v>
      </c>
      <c r="O245" s="419"/>
      <c r="P245" s="219"/>
      <c r="Q245" s="219"/>
      <c r="R245" s="214"/>
      <c r="S245" s="214"/>
      <c r="T245" s="219"/>
      <c r="U245" s="219"/>
      <c r="V245" s="219"/>
      <c r="W245" s="219"/>
      <c r="X245" s="219"/>
      <c r="Y245" s="219"/>
      <c r="Z245" s="219"/>
      <c r="AA245" s="219"/>
      <c r="AB245" s="219"/>
      <c r="AC245" s="219"/>
      <c r="AD245" s="219"/>
      <c r="AE245" s="219"/>
      <c r="AF245" s="14"/>
    </row>
    <row r="246" spans="1:32" ht="93" customHeight="1" x14ac:dyDescent="0.3">
      <c r="A246" s="396"/>
      <c r="B246" s="356" t="s">
        <v>587</v>
      </c>
      <c r="C246" s="397"/>
      <c r="D246" s="141"/>
      <c r="E246" s="141"/>
      <c r="F246" s="139" t="s">
        <v>548</v>
      </c>
      <c r="G246" s="139" t="s">
        <v>549</v>
      </c>
      <c r="H246" s="113"/>
      <c r="I246" s="113">
        <v>1</v>
      </c>
      <c r="J246" s="139" t="s">
        <v>550</v>
      </c>
      <c r="K246" s="139" t="s">
        <v>1160</v>
      </c>
      <c r="L246" s="139" t="s">
        <v>551</v>
      </c>
      <c r="M246" s="55">
        <v>43829</v>
      </c>
      <c r="N246" s="172">
        <v>8</v>
      </c>
      <c r="O246" s="56" t="s">
        <v>552</v>
      </c>
      <c r="P246" s="79" t="s">
        <v>553</v>
      </c>
      <c r="Q246" s="79" t="s">
        <v>554</v>
      </c>
      <c r="R246" s="82">
        <v>150000000</v>
      </c>
      <c r="S246" s="83">
        <v>200000000</v>
      </c>
      <c r="T246" s="63">
        <v>0</v>
      </c>
      <c r="U246" s="53">
        <v>0</v>
      </c>
      <c r="V246" s="53">
        <v>0</v>
      </c>
      <c r="W246" s="53">
        <v>0</v>
      </c>
      <c r="X246" s="53">
        <v>0</v>
      </c>
      <c r="Y246" s="53">
        <v>0</v>
      </c>
      <c r="Z246" s="53">
        <v>0</v>
      </c>
      <c r="AA246" s="53">
        <v>31</v>
      </c>
      <c r="AB246" s="53">
        <v>0</v>
      </c>
      <c r="AC246" s="53">
        <v>0</v>
      </c>
      <c r="AD246" s="53">
        <v>0</v>
      </c>
      <c r="AE246" s="53">
        <v>8</v>
      </c>
      <c r="AF246" s="15"/>
    </row>
    <row r="247" spans="1:32" ht="79.5" customHeight="1" x14ac:dyDescent="0.3">
      <c r="A247" s="396"/>
      <c r="B247" s="356"/>
      <c r="C247" s="397"/>
      <c r="D247" s="141"/>
      <c r="E247" s="141"/>
      <c r="F247" s="31" t="s">
        <v>555</v>
      </c>
      <c r="G247" s="31" t="s">
        <v>556</v>
      </c>
      <c r="H247" s="118"/>
      <c r="I247" s="118">
        <v>1</v>
      </c>
      <c r="J247" s="31" t="s">
        <v>557</v>
      </c>
      <c r="K247" s="31" t="s">
        <v>1161</v>
      </c>
      <c r="L247" s="31" t="s">
        <v>558</v>
      </c>
      <c r="M247" s="84">
        <v>43829</v>
      </c>
      <c r="N247" s="180">
        <v>4</v>
      </c>
      <c r="O247" s="56" t="s">
        <v>552</v>
      </c>
      <c r="P247" s="75"/>
      <c r="Q247" s="75" t="s">
        <v>559</v>
      </c>
      <c r="R247" s="85">
        <v>3800000000</v>
      </c>
      <c r="S247" s="83">
        <f>+R247</f>
        <v>3800000000</v>
      </c>
      <c r="T247" s="63">
        <v>0</v>
      </c>
      <c r="U247" s="63">
        <v>0</v>
      </c>
      <c r="V247" s="63">
        <v>0</v>
      </c>
      <c r="W247" s="53">
        <v>0</v>
      </c>
      <c r="X247" s="53">
        <v>0</v>
      </c>
      <c r="Y247" s="53">
        <v>0</v>
      </c>
      <c r="Z247" s="53">
        <v>0</v>
      </c>
      <c r="AA247" s="53">
        <v>7</v>
      </c>
      <c r="AB247" s="53">
        <v>0</v>
      </c>
      <c r="AC247" s="53">
        <v>0</v>
      </c>
      <c r="AD247" s="53">
        <v>0</v>
      </c>
      <c r="AE247" s="53">
        <v>4</v>
      </c>
      <c r="AF247" s="15"/>
    </row>
    <row r="248" spans="1:32" ht="90" customHeight="1" x14ac:dyDescent="0.3">
      <c r="A248" s="396"/>
      <c r="B248" s="356"/>
      <c r="C248" s="397"/>
      <c r="D248" s="141"/>
      <c r="E248" s="141"/>
      <c r="F248" s="31" t="s">
        <v>560</v>
      </c>
      <c r="G248" s="31" t="s">
        <v>561</v>
      </c>
      <c r="H248" s="118"/>
      <c r="I248" s="118">
        <v>1</v>
      </c>
      <c r="J248" s="31" t="s">
        <v>562</v>
      </c>
      <c r="K248" s="31" t="s">
        <v>1048</v>
      </c>
      <c r="L248" s="31" t="s">
        <v>1049</v>
      </c>
      <c r="M248" s="84">
        <v>43829</v>
      </c>
      <c r="N248" s="180">
        <v>4</v>
      </c>
      <c r="O248" s="56" t="s">
        <v>552</v>
      </c>
      <c r="P248" s="79" t="s">
        <v>553</v>
      </c>
      <c r="Q248" s="79" t="s">
        <v>554</v>
      </c>
      <c r="R248" s="85">
        <v>100000000</v>
      </c>
      <c r="S248" s="83">
        <v>150000000</v>
      </c>
      <c r="T248" s="63">
        <v>0</v>
      </c>
      <c r="U248" s="63">
        <v>0</v>
      </c>
      <c r="V248" s="63">
        <v>0</v>
      </c>
      <c r="W248" s="53">
        <v>0</v>
      </c>
      <c r="X248" s="53">
        <v>0</v>
      </c>
      <c r="Y248" s="53">
        <v>0</v>
      </c>
      <c r="Z248" s="53">
        <v>0</v>
      </c>
      <c r="AA248" s="53">
        <v>120</v>
      </c>
      <c r="AB248" s="53">
        <v>0</v>
      </c>
      <c r="AC248" s="53">
        <v>0</v>
      </c>
      <c r="AD248" s="53">
        <v>0</v>
      </c>
      <c r="AE248" s="53">
        <v>4</v>
      </c>
      <c r="AF248" s="15"/>
    </row>
    <row r="249" spans="1:32" ht="162.75" customHeight="1" x14ac:dyDescent="0.3">
      <c r="A249" s="396"/>
      <c r="B249" s="356"/>
      <c r="C249" s="397"/>
      <c r="D249" s="141"/>
      <c r="E249" s="141"/>
      <c r="F249" s="31" t="s">
        <v>563</v>
      </c>
      <c r="G249" s="31" t="s">
        <v>564</v>
      </c>
      <c r="H249" s="118"/>
      <c r="I249" s="118">
        <v>1</v>
      </c>
      <c r="J249" s="31" t="s">
        <v>1052</v>
      </c>
      <c r="K249" s="31" t="s">
        <v>1053</v>
      </c>
      <c r="L249" s="31" t="s">
        <v>1162</v>
      </c>
      <c r="M249" s="84">
        <v>43829</v>
      </c>
      <c r="N249" s="180">
        <v>100</v>
      </c>
      <c r="O249" s="56" t="s">
        <v>552</v>
      </c>
      <c r="P249" s="75" t="s">
        <v>553</v>
      </c>
      <c r="Q249" s="75" t="s">
        <v>554</v>
      </c>
      <c r="R249" s="85">
        <v>200000000</v>
      </c>
      <c r="S249" s="83">
        <f>+R249</f>
        <v>200000000</v>
      </c>
      <c r="T249" s="63">
        <v>0</v>
      </c>
      <c r="U249" s="63">
        <v>0</v>
      </c>
      <c r="V249" s="63">
        <v>0</v>
      </c>
      <c r="W249" s="53">
        <v>0</v>
      </c>
      <c r="X249" s="53">
        <v>0</v>
      </c>
      <c r="Y249" s="53">
        <v>0</v>
      </c>
      <c r="Z249" s="53">
        <v>0</v>
      </c>
      <c r="AA249" s="53">
        <v>45</v>
      </c>
      <c r="AB249" s="53">
        <v>0</v>
      </c>
      <c r="AC249" s="53">
        <v>0</v>
      </c>
      <c r="AD249" s="53">
        <v>0</v>
      </c>
      <c r="AE249" s="53">
        <v>45</v>
      </c>
      <c r="AF249" s="15"/>
    </row>
    <row r="250" spans="1:32" ht="91.5" customHeight="1" x14ac:dyDescent="0.25">
      <c r="A250" s="396"/>
      <c r="B250" s="356"/>
      <c r="C250" s="397"/>
      <c r="D250" s="141"/>
      <c r="E250" s="141"/>
      <c r="F250" s="31" t="s">
        <v>1054</v>
      </c>
      <c r="G250" s="31" t="s">
        <v>1055</v>
      </c>
      <c r="H250" s="118"/>
      <c r="I250" s="118"/>
      <c r="J250" s="31" t="s">
        <v>1056</v>
      </c>
      <c r="K250" s="31" t="s">
        <v>1057</v>
      </c>
      <c r="L250" s="31" t="s">
        <v>1058</v>
      </c>
      <c r="M250" s="84">
        <v>43829</v>
      </c>
      <c r="N250" s="180">
        <v>1100</v>
      </c>
      <c r="O250" s="56" t="s">
        <v>552</v>
      </c>
      <c r="P250" s="75"/>
      <c r="Q250" s="75" t="s">
        <v>554</v>
      </c>
      <c r="R250" s="85">
        <v>100000000</v>
      </c>
      <c r="S250" s="83"/>
      <c r="T250" s="63"/>
      <c r="U250" s="63"/>
      <c r="V250" s="63"/>
      <c r="W250" s="53"/>
      <c r="X250" s="53"/>
      <c r="Y250" s="53"/>
      <c r="Z250" s="53"/>
      <c r="AA250" s="53"/>
      <c r="AB250" s="53"/>
      <c r="AC250" s="53"/>
      <c r="AD250" s="53"/>
      <c r="AE250" s="53"/>
      <c r="AF250" s="53">
        <v>22</v>
      </c>
    </row>
    <row r="251" spans="1:32" ht="89.25" customHeight="1" x14ac:dyDescent="0.3">
      <c r="A251" s="396"/>
      <c r="B251" s="356"/>
      <c r="C251" s="397"/>
      <c r="D251" s="141"/>
      <c r="E251" s="141"/>
      <c r="F251" s="31" t="s">
        <v>565</v>
      </c>
      <c r="G251" s="31" t="s">
        <v>566</v>
      </c>
      <c r="H251" s="118"/>
      <c r="I251" s="118">
        <v>1</v>
      </c>
      <c r="J251" s="31" t="s">
        <v>567</v>
      </c>
      <c r="K251" s="31" t="s">
        <v>1050</v>
      </c>
      <c r="L251" s="31" t="s">
        <v>1051</v>
      </c>
      <c r="M251" s="84">
        <v>43829</v>
      </c>
      <c r="N251" s="180">
        <v>4</v>
      </c>
      <c r="O251" s="56" t="s">
        <v>552</v>
      </c>
      <c r="P251" s="75" t="s">
        <v>553</v>
      </c>
      <c r="Q251" s="75" t="s">
        <v>554</v>
      </c>
      <c r="R251" s="85">
        <v>30000000</v>
      </c>
      <c r="S251" s="83">
        <v>30000000</v>
      </c>
      <c r="T251" s="63">
        <v>0</v>
      </c>
      <c r="U251" s="63">
        <v>0</v>
      </c>
      <c r="V251" s="63">
        <v>0</v>
      </c>
      <c r="W251" s="53">
        <v>0</v>
      </c>
      <c r="X251" s="53">
        <v>0</v>
      </c>
      <c r="Y251" s="53">
        <v>0</v>
      </c>
      <c r="Z251" s="53">
        <v>0</v>
      </c>
      <c r="AA251" s="53">
        <v>0</v>
      </c>
      <c r="AB251" s="53">
        <v>0</v>
      </c>
      <c r="AC251" s="53">
        <v>0</v>
      </c>
      <c r="AD251" s="53">
        <v>0</v>
      </c>
      <c r="AE251" s="53">
        <v>4</v>
      </c>
      <c r="AF251" s="15"/>
    </row>
    <row r="252" spans="1:32" ht="71.25" customHeight="1" x14ac:dyDescent="0.3">
      <c r="A252" s="396"/>
      <c r="B252" s="356" t="s">
        <v>569</v>
      </c>
      <c r="C252" s="273"/>
      <c r="D252" s="265" t="s">
        <v>570</v>
      </c>
      <c r="E252" s="402"/>
      <c r="F252" s="265" t="s">
        <v>571</v>
      </c>
      <c r="G252" s="265" t="s">
        <v>572</v>
      </c>
      <c r="H252" s="276"/>
      <c r="I252" s="276"/>
      <c r="J252" s="248" t="s">
        <v>573</v>
      </c>
      <c r="K252" s="31" t="s">
        <v>1043</v>
      </c>
      <c r="L252" s="139" t="s">
        <v>1044</v>
      </c>
      <c r="M252" s="86">
        <v>43524</v>
      </c>
      <c r="N252" s="179"/>
      <c r="O252" s="27" t="s">
        <v>386</v>
      </c>
      <c r="P252" s="271" t="s">
        <v>574</v>
      </c>
      <c r="Q252" s="271" t="s">
        <v>349</v>
      </c>
      <c r="R252" s="364">
        <v>3407195810.0999999</v>
      </c>
      <c r="S252" s="73"/>
      <c r="T252" s="64"/>
      <c r="U252" s="64"/>
      <c r="V252" s="15"/>
      <c r="W252" s="15"/>
      <c r="X252" s="15"/>
      <c r="Y252" s="15"/>
      <c r="Z252" s="15"/>
      <c r="AA252" s="15"/>
      <c r="AB252" s="15"/>
      <c r="AC252" s="15"/>
      <c r="AD252" s="15"/>
      <c r="AE252" s="15"/>
      <c r="AF252" s="15"/>
    </row>
    <row r="253" spans="1:32" ht="45.75" customHeight="1" x14ac:dyDescent="0.3">
      <c r="A253" s="396"/>
      <c r="B253" s="356"/>
      <c r="C253" s="273"/>
      <c r="D253" s="265"/>
      <c r="E253" s="403"/>
      <c r="F253" s="265"/>
      <c r="G253" s="265"/>
      <c r="H253" s="277"/>
      <c r="I253" s="277"/>
      <c r="J253" s="248"/>
      <c r="K253" s="139" t="s">
        <v>383</v>
      </c>
      <c r="L253" s="139" t="s">
        <v>384</v>
      </c>
      <c r="M253" s="86">
        <v>43830</v>
      </c>
      <c r="N253" s="179"/>
      <c r="O253" s="27" t="s">
        <v>575</v>
      </c>
      <c r="P253" s="271"/>
      <c r="Q253" s="271"/>
      <c r="R253" s="364"/>
      <c r="S253" s="73"/>
      <c r="T253" s="64"/>
      <c r="U253" s="64"/>
      <c r="V253" s="15"/>
      <c r="W253" s="15"/>
      <c r="X253" s="15"/>
      <c r="Y253" s="15"/>
      <c r="Z253" s="15"/>
      <c r="AA253" s="15"/>
      <c r="AB253" s="15"/>
      <c r="AC253" s="15"/>
      <c r="AD253" s="15"/>
      <c r="AE253" s="15"/>
      <c r="AF253" s="15"/>
    </row>
    <row r="254" spans="1:32" ht="53.25" customHeight="1" x14ac:dyDescent="0.3">
      <c r="A254" s="396"/>
      <c r="B254" s="356"/>
      <c r="C254" s="273"/>
      <c r="D254" s="265"/>
      <c r="E254" s="403"/>
      <c r="F254" s="265"/>
      <c r="G254" s="265"/>
      <c r="H254" s="277"/>
      <c r="I254" s="277"/>
      <c r="J254" s="248" t="s">
        <v>576</v>
      </c>
      <c r="K254" s="31" t="s">
        <v>1045</v>
      </c>
      <c r="L254" s="139" t="s">
        <v>1044</v>
      </c>
      <c r="M254" s="86">
        <v>43496</v>
      </c>
      <c r="N254" s="179"/>
      <c r="O254" s="27" t="s">
        <v>386</v>
      </c>
      <c r="P254" s="271" t="s">
        <v>577</v>
      </c>
      <c r="Q254" s="271" t="s">
        <v>349</v>
      </c>
      <c r="R254" s="364">
        <v>1119286646.21</v>
      </c>
      <c r="S254" s="73"/>
      <c r="T254" s="64"/>
      <c r="U254" s="64"/>
      <c r="V254" s="15"/>
      <c r="W254" s="15"/>
      <c r="X254" s="15"/>
      <c r="Y254" s="15"/>
      <c r="Z254" s="15"/>
      <c r="AA254" s="15"/>
      <c r="AB254" s="15"/>
      <c r="AC254" s="15"/>
      <c r="AD254" s="15"/>
      <c r="AE254" s="15"/>
      <c r="AF254" s="15"/>
    </row>
    <row r="255" spans="1:32" ht="29.25" customHeight="1" x14ac:dyDescent="0.3">
      <c r="A255" s="396"/>
      <c r="B255" s="356"/>
      <c r="C255" s="273"/>
      <c r="D255" s="265"/>
      <c r="E255" s="403"/>
      <c r="F255" s="265"/>
      <c r="G255" s="265"/>
      <c r="H255" s="277"/>
      <c r="I255" s="277"/>
      <c r="J255" s="248"/>
      <c r="K255" s="139" t="s">
        <v>383</v>
      </c>
      <c r="L255" s="139" t="s">
        <v>384</v>
      </c>
      <c r="M255" s="86">
        <v>43830</v>
      </c>
      <c r="N255" s="179"/>
      <c r="O255" s="27" t="s">
        <v>370</v>
      </c>
      <c r="P255" s="271"/>
      <c r="Q255" s="271"/>
      <c r="R255" s="364"/>
      <c r="S255" s="73"/>
      <c r="T255" s="64"/>
      <c r="U255" s="64"/>
      <c r="V255" s="15"/>
      <c r="W255" s="15"/>
      <c r="X255" s="15"/>
      <c r="Y255" s="15"/>
      <c r="Z255" s="15"/>
      <c r="AA255" s="15"/>
      <c r="AB255" s="15"/>
      <c r="AC255" s="15"/>
      <c r="AD255" s="15"/>
      <c r="AE255" s="15"/>
      <c r="AF255" s="15"/>
    </row>
    <row r="256" spans="1:32" ht="72.75" customHeight="1" x14ac:dyDescent="0.3">
      <c r="A256" s="396"/>
      <c r="B256" s="356"/>
      <c r="C256" s="273"/>
      <c r="D256" s="265"/>
      <c r="E256" s="403"/>
      <c r="F256" s="265"/>
      <c r="G256" s="265"/>
      <c r="H256" s="277"/>
      <c r="I256" s="277"/>
      <c r="J256" s="248" t="s">
        <v>578</v>
      </c>
      <c r="K256" s="31" t="s">
        <v>1043</v>
      </c>
      <c r="L256" s="139" t="s">
        <v>1044</v>
      </c>
      <c r="M256" s="86">
        <v>43496</v>
      </c>
      <c r="N256" s="179"/>
      <c r="O256" s="27" t="s">
        <v>386</v>
      </c>
      <c r="P256" s="271"/>
      <c r="Q256" s="271" t="s">
        <v>349</v>
      </c>
      <c r="R256" s="364">
        <v>24658697431</v>
      </c>
      <c r="S256" s="73"/>
      <c r="T256" s="64"/>
      <c r="U256" s="64"/>
      <c r="V256" s="15"/>
      <c r="W256" s="15"/>
      <c r="X256" s="15"/>
      <c r="Y256" s="15"/>
      <c r="Z256" s="15"/>
      <c r="AA256" s="15"/>
      <c r="AB256" s="15"/>
      <c r="AC256" s="15"/>
      <c r="AD256" s="15"/>
      <c r="AE256" s="15"/>
      <c r="AF256" s="15"/>
    </row>
    <row r="257" spans="1:32" ht="27.75" customHeight="1" x14ac:dyDescent="0.3">
      <c r="A257" s="396"/>
      <c r="B257" s="356"/>
      <c r="C257" s="273"/>
      <c r="D257" s="265"/>
      <c r="E257" s="403"/>
      <c r="F257" s="265"/>
      <c r="G257" s="265"/>
      <c r="H257" s="277"/>
      <c r="I257" s="277"/>
      <c r="J257" s="248"/>
      <c r="K257" s="139" t="s">
        <v>383</v>
      </c>
      <c r="L257" s="139" t="s">
        <v>384</v>
      </c>
      <c r="M257" s="86">
        <v>43830</v>
      </c>
      <c r="N257" s="179"/>
      <c r="O257" s="27" t="s">
        <v>370</v>
      </c>
      <c r="P257" s="271"/>
      <c r="Q257" s="271"/>
      <c r="R257" s="364"/>
      <c r="S257" s="73"/>
      <c r="T257" s="64"/>
      <c r="U257" s="64"/>
      <c r="V257" s="15"/>
      <c r="W257" s="15"/>
      <c r="X257" s="15"/>
      <c r="Y257" s="15"/>
      <c r="Z257" s="15"/>
      <c r="AA257" s="15"/>
      <c r="AB257" s="15"/>
      <c r="AC257" s="15"/>
      <c r="AD257" s="15"/>
      <c r="AE257" s="15"/>
      <c r="AF257" s="15"/>
    </row>
    <row r="258" spans="1:32" ht="65.25" customHeight="1" x14ac:dyDescent="0.3">
      <c r="A258" s="396"/>
      <c r="B258" s="356"/>
      <c r="C258" s="273"/>
      <c r="D258" s="265"/>
      <c r="E258" s="403"/>
      <c r="F258" s="265"/>
      <c r="G258" s="265"/>
      <c r="H258" s="277"/>
      <c r="I258" s="277"/>
      <c r="J258" s="140" t="s">
        <v>579</v>
      </c>
      <c r="K258" s="139" t="s">
        <v>399</v>
      </c>
      <c r="L258" s="139" t="s">
        <v>395</v>
      </c>
      <c r="M258" s="86">
        <v>43677</v>
      </c>
      <c r="N258" s="179"/>
      <c r="O258" s="27" t="s">
        <v>373</v>
      </c>
      <c r="P258" s="120"/>
      <c r="Q258" s="75" t="s">
        <v>349</v>
      </c>
      <c r="R258" s="87">
        <v>14662162645</v>
      </c>
      <c r="S258" s="73"/>
      <c r="T258" s="64"/>
      <c r="U258" s="64"/>
      <c r="V258" s="15"/>
      <c r="W258" s="15"/>
      <c r="X258" s="15"/>
      <c r="Y258" s="15"/>
      <c r="Z258" s="15"/>
      <c r="AA258" s="15"/>
      <c r="AB258" s="15"/>
      <c r="AC258" s="15"/>
      <c r="AD258" s="15"/>
      <c r="AE258" s="15"/>
      <c r="AF258" s="15"/>
    </row>
    <row r="259" spans="1:32" ht="49.5" x14ac:dyDescent="0.3">
      <c r="A259" s="396"/>
      <c r="B259" s="356"/>
      <c r="C259" s="273"/>
      <c r="D259" s="265"/>
      <c r="E259" s="403"/>
      <c r="F259" s="265"/>
      <c r="G259" s="265"/>
      <c r="H259" s="277"/>
      <c r="I259" s="277"/>
      <c r="J259" s="140" t="s">
        <v>580</v>
      </c>
      <c r="K259" s="139" t="s">
        <v>399</v>
      </c>
      <c r="L259" s="139" t="s">
        <v>395</v>
      </c>
      <c r="M259" s="86">
        <v>43677</v>
      </c>
      <c r="N259" s="179"/>
      <c r="O259" s="27" t="s">
        <v>370</v>
      </c>
      <c r="P259" s="120"/>
      <c r="Q259" s="75" t="s">
        <v>349</v>
      </c>
      <c r="R259" s="87">
        <v>5961732377</v>
      </c>
      <c r="S259" s="73"/>
      <c r="T259" s="64"/>
      <c r="U259" s="64"/>
      <c r="V259" s="15"/>
      <c r="W259" s="15"/>
      <c r="X259" s="15"/>
      <c r="Y259" s="15"/>
      <c r="Z259" s="15"/>
      <c r="AA259" s="15"/>
      <c r="AB259" s="15"/>
      <c r="AC259" s="15"/>
      <c r="AD259" s="15"/>
      <c r="AE259" s="15"/>
      <c r="AF259" s="15"/>
    </row>
    <row r="260" spans="1:32" ht="49.5" x14ac:dyDescent="0.3">
      <c r="A260" s="396"/>
      <c r="B260" s="356"/>
      <c r="C260" s="273"/>
      <c r="D260" s="265"/>
      <c r="E260" s="403"/>
      <c r="F260" s="265"/>
      <c r="G260" s="265"/>
      <c r="H260" s="277"/>
      <c r="I260" s="277"/>
      <c r="J260" s="140" t="s">
        <v>581</v>
      </c>
      <c r="K260" s="139" t="s">
        <v>399</v>
      </c>
      <c r="L260" s="139" t="s">
        <v>395</v>
      </c>
      <c r="M260" s="86">
        <v>43677</v>
      </c>
      <c r="N260" s="179"/>
      <c r="O260" s="27" t="s">
        <v>370</v>
      </c>
      <c r="P260" s="120"/>
      <c r="Q260" s="75" t="s">
        <v>349</v>
      </c>
      <c r="R260" s="87">
        <v>17489457324</v>
      </c>
      <c r="S260" s="73"/>
      <c r="T260" s="64"/>
      <c r="U260" s="64"/>
      <c r="V260" s="15"/>
      <c r="W260" s="15"/>
      <c r="X260" s="15"/>
      <c r="Y260" s="15"/>
      <c r="Z260" s="15"/>
      <c r="AA260" s="15"/>
      <c r="AB260" s="15"/>
      <c r="AC260" s="15"/>
      <c r="AD260" s="15"/>
      <c r="AE260" s="15"/>
      <c r="AF260" s="15"/>
    </row>
    <row r="261" spans="1:32" ht="106.5" customHeight="1" x14ac:dyDescent="0.3">
      <c r="A261" s="396"/>
      <c r="B261" s="356"/>
      <c r="C261" s="273"/>
      <c r="D261" s="265"/>
      <c r="E261" s="403"/>
      <c r="F261" s="265"/>
      <c r="G261" s="265"/>
      <c r="H261" s="277"/>
      <c r="I261" s="277"/>
      <c r="J261" s="140" t="s">
        <v>582</v>
      </c>
      <c r="K261" s="139" t="s">
        <v>399</v>
      </c>
      <c r="L261" s="139" t="s">
        <v>372</v>
      </c>
      <c r="M261" s="86">
        <v>43830</v>
      </c>
      <c r="N261" s="179"/>
      <c r="O261" s="27" t="s">
        <v>373</v>
      </c>
      <c r="P261" s="75" t="s">
        <v>583</v>
      </c>
      <c r="Q261" s="75" t="s">
        <v>584</v>
      </c>
      <c r="R261" s="87">
        <v>3660850864</v>
      </c>
      <c r="S261" s="73"/>
      <c r="T261" s="64"/>
      <c r="U261" s="64"/>
      <c r="V261" s="15"/>
      <c r="W261" s="15"/>
      <c r="X261" s="15"/>
      <c r="Y261" s="15"/>
      <c r="Z261" s="15"/>
      <c r="AA261" s="15"/>
      <c r="AB261" s="15"/>
      <c r="AC261" s="15"/>
      <c r="AD261" s="15"/>
      <c r="AE261" s="15"/>
      <c r="AF261" s="15"/>
    </row>
    <row r="262" spans="1:32" ht="57.75" customHeight="1" x14ac:dyDescent="0.3">
      <c r="A262" s="396"/>
      <c r="B262" s="356"/>
      <c r="C262" s="273"/>
      <c r="D262" s="265"/>
      <c r="E262" s="403"/>
      <c r="F262" s="265"/>
      <c r="G262" s="265"/>
      <c r="H262" s="277"/>
      <c r="I262" s="277"/>
      <c r="J262" s="140" t="s">
        <v>585</v>
      </c>
      <c r="K262" s="139" t="s">
        <v>399</v>
      </c>
      <c r="L262" s="139" t="s">
        <v>372</v>
      </c>
      <c r="M262" s="86">
        <v>43830</v>
      </c>
      <c r="N262" s="179"/>
      <c r="O262" s="27" t="s">
        <v>373</v>
      </c>
      <c r="P262" s="120"/>
      <c r="Q262" s="75" t="s">
        <v>349</v>
      </c>
      <c r="R262" s="87">
        <v>17065027830.98</v>
      </c>
      <c r="S262" s="73"/>
      <c r="T262" s="64"/>
      <c r="U262" s="64"/>
      <c r="V262" s="15"/>
      <c r="W262" s="15"/>
      <c r="X262" s="15"/>
      <c r="Y262" s="15"/>
      <c r="Z262" s="15"/>
      <c r="AA262" s="15"/>
      <c r="AB262" s="15"/>
      <c r="AC262" s="15"/>
      <c r="AD262" s="15"/>
      <c r="AE262" s="15"/>
      <c r="AF262" s="15"/>
    </row>
    <row r="263" spans="1:32" ht="42.75" customHeight="1" x14ac:dyDescent="0.3">
      <c r="A263" s="396"/>
      <c r="B263" s="356"/>
      <c r="C263" s="273"/>
      <c r="D263" s="265"/>
      <c r="E263" s="404"/>
      <c r="F263" s="265"/>
      <c r="G263" s="265"/>
      <c r="H263" s="278"/>
      <c r="I263" s="278"/>
      <c r="J263" s="140" t="s">
        <v>586</v>
      </c>
      <c r="K263" s="139" t="s">
        <v>399</v>
      </c>
      <c r="L263" s="139" t="s">
        <v>372</v>
      </c>
      <c r="M263" s="86">
        <v>43830</v>
      </c>
      <c r="N263" s="179"/>
      <c r="O263" s="27" t="s">
        <v>373</v>
      </c>
      <c r="P263" s="75" t="s">
        <v>583</v>
      </c>
      <c r="Q263" s="75" t="s">
        <v>584</v>
      </c>
      <c r="R263" s="76">
        <v>2319211995</v>
      </c>
      <c r="S263" s="73"/>
      <c r="T263" s="64"/>
      <c r="U263" s="64"/>
      <c r="V263" s="15"/>
      <c r="W263" s="15"/>
      <c r="X263" s="15"/>
      <c r="Y263" s="15"/>
      <c r="Z263" s="15"/>
      <c r="AA263" s="15"/>
      <c r="AB263" s="15"/>
      <c r="AC263" s="15"/>
      <c r="AD263" s="15"/>
      <c r="AE263" s="15"/>
      <c r="AF263" s="15"/>
    </row>
    <row r="264" spans="1:32" ht="113.25" customHeight="1" x14ac:dyDescent="0.25">
      <c r="A264" s="396"/>
      <c r="B264" s="356" t="s">
        <v>588</v>
      </c>
      <c r="C264" s="250"/>
      <c r="D264" s="265" t="s">
        <v>589</v>
      </c>
      <c r="E264" s="265" t="s">
        <v>590</v>
      </c>
      <c r="F264" s="265" t="s">
        <v>591</v>
      </c>
      <c r="G264" s="139" t="s">
        <v>592</v>
      </c>
      <c r="H264" s="113">
        <v>0</v>
      </c>
      <c r="I264" s="113">
        <v>100</v>
      </c>
      <c r="J264" s="139" t="s">
        <v>593</v>
      </c>
      <c r="K264" s="152" t="s">
        <v>1077</v>
      </c>
      <c r="L264" s="152" t="s">
        <v>1163</v>
      </c>
      <c r="M264" s="55">
        <v>43830</v>
      </c>
      <c r="N264" s="172">
        <v>20</v>
      </c>
      <c r="O264" s="56" t="s">
        <v>621</v>
      </c>
      <c r="P264" s="57" t="s">
        <v>594</v>
      </c>
      <c r="Q264" s="57" t="s">
        <v>595</v>
      </c>
      <c r="R264" s="87">
        <v>505252176</v>
      </c>
      <c r="S264" s="88">
        <f>R264</f>
        <v>505252176</v>
      </c>
      <c r="T264" s="63">
        <f t="shared" ref="T264:T269" si="4">U264+V264</f>
        <v>2634</v>
      </c>
      <c r="U264" s="53">
        <v>1345</v>
      </c>
      <c r="V264" s="53">
        <v>1289</v>
      </c>
      <c r="W264" s="53">
        <v>450</v>
      </c>
      <c r="X264" s="53">
        <v>356</v>
      </c>
      <c r="Y264" s="53">
        <v>56</v>
      </c>
      <c r="Z264" s="53">
        <v>132</v>
      </c>
      <c r="AA264" s="53">
        <v>45</v>
      </c>
      <c r="AB264" s="53">
        <v>24</v>
      </c>
      <c r="AC264" s="53">
        <v>23</v>
      </c>
      <c r="AD264" s="53">
        <v>254</v>
      </c>
      <c r="AE264" s="53">
        <v>10</v>
      </c>
      <c r="AF264" s="53">
        <f t="shared" ref="AF264:AF269" si="5">N264</f>
        <v>20</v>
      </c>
    </row>
    <row r="265" spans="1:32" ht="232.5" customHeight="1" x14ac:dyDescent="0.25">
      <c r="A265" s="396"/>
      <c r="B265" s="356"/>
      <c r="C265" s="250"/>
      <c r="D265" s="265"/>
      <c r="E265" s="265"/>
      <c r="F265" s="265"/>
      <c r="G265" s="139" t="s">
        <v>596</v>
      </c>
      <c r="H265" s="113">
        <v>0</v>
      </c>
      <c r="I265" s="113">
        <v>100</v>
      </c>
      <c r="J265" s="139" t="s">
        <v>597</v>
      </c>
      <c r="K265" s="134" t="s">
        <v>1078</v>
      </c>
      <c r="L265" s="134" t="s">
        <v>1079</v>
      </c>
      <c r="M265" s="55">
        <v>43830</v>
      </c>
      <c r="N265" s="172">
        <v>20</v>
      </c>
      <c r="O265" s="56" t="s">
        <v>621</v>
      </c>
      <c r="P265" s="57" t="s">
        <v>598</v>
      </c>
      <c r="Q265" s="39" t="s">
        <v>599</v>
      </c>
      <c r="R265" s="87">
        <v>505252176</v>
      </c>
      <c r="S265" s="88">
        <f>R265</f>
        <v>505252176</v>
      </c>
      <c r="T265" s="63">
        <f t="shared" si="4"/>
        <v>2967</v>
      </c>
      <c r="U265" s="53">
        <v>1533</v>
      </c>
      <c r="V265" s="53">
        <v>1434</v>
      </c>
      <c r="W265" s="53">
        <v>543</v>
      </c>
      <c r="X265" s="53">
        <v>234</v>
      </c>
      <c r="Y265" s="53">
        <v>76</v>
      </c>
      <c r="Z265" s="53">
        <v>165</v>
      </c>
      <c r="AA265" s="53">
        <v>34</v>
      </c>
      <c r="AB265" s="53">
        <v>35</v>
      </c>
      <c r="AC265" s="53">
        <v>13</v>
      </c>
      <c r="AD265" s="53">
        <v>234</v>
      </c>
      <c r="AE265" s="53">
        <v>5</v>
      </c>
      <c r="AF265" s="53">
        <f t="shared" si="5"/>
        <v>20</v>
      </c>
    </row>
    <row r="266" spans="1:32" ht="198" x14ac:dyDescent="0.25">
      <c r="A266" s="396"/>
      <c r="B266" s="356"/>
      <c r="C266" s="250"/>
      <c r="D266" s="139" t="s">
        <v>600</v>
      </c>
      <c r="E266" s="139" t="s">
        <v>601</v>
      </c>
      <c r="F266" s="139" t="s">
        <v>602</v>
      </c>
      <c r="G266" s="139" t="s">
        <v>603</v>
      </c>
      <c r="H266" s="113">
        <v>0</v>
      </c>
      <c r="I266" s="113">
        <v>100</v>
      </c>
      <c r="J266" s="139" t="s">
        <v>604</v>
      </c>
      <c r="K266" s="134" t="s">
        <v>1080</v>
      </c>
      <c r="L266" s="134" t="s">
        <v>1081</v>
      </c>
      <c r="M266" s="55">
        <v>43830</v>
      </c>
      <c r="N266" s="172">
        <v>10</v>
      </c>
      <c r="O266" s="56" t="s">
        <v>621</v>
      </c>
      <c r="P266" s="57" t="s">
        <v>598</v>
      </c>
      <c r="Q266" s="89" t="s">
        <v>599</v>
      </c>
      <c r="R266" s="87">
        <v>505252176</v>
      </c>
      <c r="S266" s="88">
        <f>R266</f>
        <v>505252176</v>
      </c>
      <c r="T266" s="63">
        <f t="shared" si="4"/>
        <v>2777</v>
      </c>
      <c r="U266" s="63">
        <v>1345</v>
      </c>
      <c r="V266" s="63">
        <v>1432</v>
      </c>
      <c r="W266" s="53">
        <v>12</v>
      </c>
      <c r="X266" s="53">
        <v>21</v>
      </c>
      <c r="Y266" s="53">
        <v>2</v>
      </c>
      <c r="Z266" s="53">
        <v>13</v>
      </c>
      <c r="AA266" s="53">
        <v>11</v>
      </c>
      <c r="AB266" s="53">
        <v>2</v>
      </c>
      <c r="AC266" s="53">
        <v>1</v>
      </c>
      <c r="AD266" s="53">
        <v>32</v>
      </c>
      <c r="AE266" s="53">
        <v>5</v>
      </c>
      <c r="AF266" s="53">
        <f t="shared" si="5"/>
        <v>10</v>
      </c>
    </row>
    <row r="267" spans="1:32" ht="96.75" customHeight="1" x14ac:dyDescent="0.25">
      <c r="A267" s="396"/>
      <c r="B267" s="356"/>
      <c r="C267" s="250"/>
      <c r="D267" s="139" t="s">
        <v>605</v>
      </c>
      <c r="E267" s="139" t="s">
        <v>606</v>
      </c>
      <c r="F267" s="139" t="s">
        <v>607</v>
      </c>
      <c r="G267" s="139" t="s">
        <v>608</v>
      </c>
      <c r="H267" s="113">
        <v>0</v>
      </c>
      <c r="I267" s="113">
        <v>100</v>
      </c>
      <c r="J267" s="139" t="s">
        <v>609</v>
      </c>
      <c r="K267" s="134" t="s">
        <v>1073</v>
      </c>
      <c r="L267" s="134" t="s">
        <v>1074</v>
      </c>
      <c r="M267" s="55">
        <v>43830</v>
      </c>
      <c r="N267" s="172">
        <v>25</v>
      </c>
      <c r="O267" s="56" t="s">
        <v>621</v>
      </c>
      <c r="P267" s="79" t="s">
        <v>610</v>
      </c>
      <c r="Q267" s="57" t="s">
        <v>595</v>
      </c>
      <c r="R267" s="56" t="s">
        <v>611</v>
      </c>
      <c r="S267" s="63" t="s">
        <v>611</v>
      </c>
      <c r="T267" s="63">
        <f t="shared" si="4"/>
        <v>2866</v>
      </c>
      <c r="U267" s="63">
        <v>1422</v>
      </c>
      <c r="V267" s="63">
        <v>1444</v>
      </c>
      <c r="W267" s="53">
        <v>12</v>
      </c>
      <c r="X267" s="53">
        <v>21</v>
      </c>
      <c r="Y267" s="53">
        <v>2</v>
      </c>
      <c r="Z267" s="53">
        <v>11</v>
      </c>
      <c r="AA267" s="53">
        <v>12</v>
      </c>
      <c r="AB267" s="53">
        <v>2</v>
      </c>
      <c r="AC267" s="53">
        <v>1</v>
      </c>
      <c r="AD267" s="53">
        <v>22</v>
      </c>
      <c r="AE267" s="53">
        <v>5</v>
      </c>
      <c r="AF267" s="53">
        <f t="shared" si="5"/>
        <v>25</v>
      </c>
    </row>
    <row r="268" spans="1:32" ht="78" customHeight="1" x14ac:dyDescent="0.25">
      <c r="A268" s="396"/>
      <c r="B268" s="356"/>
      <c r="C268" s="250"/>
      <c r="D268" s="265" t="s">
        <v>612</v>
      </c>
      <c r="E268" s="261" t="s">
        <v>613</v>
      </c>
      <c r="F268" s="31" t="s">
        <v>614</v>
      </c>
      <c r="G268" s="31" t="s">
        <v>615</v>
      </c>
      <c r="H268" s="118">
        <v>0</v>
      </c>
      <c r="I268" s="118">
        <v>100</v>
      </c>
      <c r="J268" s="139" t="s">
        <v>616</v>
      </c>
      <c r="K268" s="31" t="s">
        <v>1082</v>
      </c>
      <c r="L268" s="31" t="s">
        <v>1075</v>
      </c>
      <c r="M268" s="55">
        <v>43830</v>
      </c>
      <c r="N268" s="180">
        <v>25</v>
      </c>
      <c r="O268" s="56" t="s">
        <v>621</v>
      </c>
      <c r="P268" s="75" t="s">
        <v>617</v>
      </c>
      <c r="Q268" s="57" t="s">
        <v>595</v>
      </c>
      <c r="R268" s="76">
        <v>150000000</v>
      </c>
      <c r="S268" s="88">
        <f>R268</f>
        <v>150000000</v>
      </c>
      <c r="T268" s="63">
        <f t="shared" si="4"/>
        <v>2599</v>
      </c>
      <c r="U268" s="63">
        <v>1234</v>
      </c>
      <c r="V268" s="63">
        <v>1365</v>
      </c>
      <c r="W268" s="53">
        <v>12</v>
      </c>
      <c r="X268" s="53">
        <v>21</v>
      </c>
      <c r="Y268" s="53">
        <v>2</v>
      </c>
      <c r="Z268" s="53">
        <v>12</v>
      </c>
      <c r="AA268" s="53">
        <v>11</v>
      </c>
      <c r="AB268" s="53">
        <v>2</v>
      </c>
      <c r="AC268" s="53">
        <v>1</v>
      </c>
      <c r="AD268" s="53">
        <v>22</v>
      </c>
      <c r="AE268" s="53">
        <v>6</v>
      </c>
      <c r="AF268" s="53">
        <f t="shared" si="5"/>
        <v>25</v>
      </c>
    </row>
    <row r="269" spans="1:32" ht="98.25" customHeight="1" x14ac:dyDescent="0.25">
      <c r="A269" s="396"/>
      <c r="B269" s="356"/>
      <c r="C269" s="250"/>
      <c r="D269" s="265"/>
      <c r="E269" s="261"/>
      <c r="F269" s="31" t="s">
        <v>618</v>
      </c>
      <c r="G269" s="31" t="s">
        <v>619</v>
      </c>
      <c r="H269" s="118">
        <v>0</v>
      </c>
      <c r="I269" s="118">
        <v>100</v>
      </c>
      <c r="J269" s="139" t="s">
        <v>609</v>
      </c>
      <c r="K269" s="31" t="s">
        <v>1083</v>
      </c>
      <c r="L269" s="31" t="s">
        <v>1076</v>
      </c>
      <c r="M269" s="55">
        <v>43830</v>
      </c>
      <c r="N269" s="180">
        <v>20</v>
      </c>
      <c r="O269" s="56" t="s">
        <v>621</v>
      </c>
      <c r="P269" s="75" t="s">
        <v>620</v>
      </c>
      <c r="Q269" s="57" t="s">
        <v>595</v>
      </c>
      <c r="R269" s="76">
        <v>416344585</v>
      </c>
      <c r="S269" s="88">
        <f>R269</f>
        <v>416344585</v>
      </c>
      <c r="T269" s="63">
        <f t="shared" si="4"/>
        <v>2537</v>
      </c>
      <c r="U269" s="63">
        <v>1325</v>
      </c>
      <c r="V269" s="63">
        <v>1212</v>
      </c>
      <c r="W269" s="53">
        <v>12</v>
      </c>
      <c r="X269" s="53">
        <v>12</v>
      </c>
      <c r="Y269" s="53">
        <v>2</v>
      </c>
      <c r="Z269" s="53">
        <v>13</v>
      </c>
      <c r="AA269" s="53">
        <v>13</v>
      </c>
      <c r="AB269" s="53">
        <v>2</v>
      </c>
      <c r="AC269" s="53">
        <v>1</v>
      </c>
      <c r="AD269" s="53">
        <v>32</v>
      </c>
      <c r="AE269" s="53">
        <v>5</v>
      </c>
      <c r="AF269" s="53">
        <f t="shared" si="5"/>
        <v>20</v>
      </c>
    </row>
    <row r="270" spans="1:32" ht="90" customHeight="1" x14ac:dyDescent="0.3">
      <c r="A270" s="396"/>
      <c r="B270" s="394" t="s">
        <v>760</v>
      </c>
      <c r="C270" s="273"/>
      <c r="D270" s="285" t="s">
        <v>622</v>
      </c>
      <c r="E270" s="285"/>
      <c r="F270" s="261" t="s">
        <v>623</v>
      </c>
      <c r="G270" s="261" t="s">
        <v>624</v>
      </c>
      <c r="H270" s="246">
        <v>2000</v>
      </c>
      <c r="I270" s="244">
        <v>400</v>
      </c>
      <c r="J270" s="261" t="s">
        <v>625</v>
      </c>
      <c r="K270" s="31" t="s">
        <v>1024</v>
      </c>
      <c r="L270" s="31" t="s">
        <v>1025</v>
      </c>
      <c r="M270" s="271" t="s">
        <v>626</v>
      </c>
      <c r="N270" s="274">
        <v>400</v>
      </c>
      <c r="O270" s="271" t="s">
        <v>627</v>
      </c>
      <c r="P270" s="367"/>
      <c r="Q270" s="271" t="s">
        <v>349</v>
      </c>
      <c r="R270" s="368">
        <v>1457059735</v>
      </c>
      <c r="S270" s="368">
        <v>1457059735</v>
      </c>
      <c r="T270" s="15"/>
      <c r="U270" s="15"/>
      <c r="V270" s="15"/>
      <c r="W270" s="15"/>
      <c r="X270" s="15"/>
      <c r="Y270" s="15"/>
      <c r="Z270" s="15"/>
      <c r="AA270" s="15"/>
      <c r="AB270" s="15"/>
      <c r="AC270" s="15"/>
      <c r="AD270" s="15"/>
      <c r="AE270" s="15"/>
      <c r="AF270" s="15"/>
    </row>
    <row r="271" spans="1:32" ht="33" x14ac:dyDescent="0.3">
      <c r="A271" s="396"/>
      <c r="B271" s="394"/>
      <c r="C271" s="273"/>
      <c r="D271" s="285"/>
      <c r="E271" s="285"/>
      <c r="F271" s="261"/>
      <c r="G271" s="261"/>
      <c r="H271" s="246"/>
      <c r="I271" s="244"/>
      <c r="J271" s="261"/>
      <c r="K271" s="31" t="s">
        <v>1046</v>
      </c>
      <c r="L271" s="31" t="s">
        <v>628</v>
      </c>
      <c r="M271" s="271"/>
      <c r="N271" s="274"/>
      <c r="O271" s="271"/>
      <c r="P271" s="367"/>
      <c r="Q271" s="271"/>
      <c r="R271" s="368"/>
      <c r="S271" s="368"/>
      <c r="T271" s="15"/>
      <c r="U271" s="15"/>
      <c r="V271" s="15"/>
      <c r="W271" s="15"/>
      <c r="X271" s="15"/>
      <c r="Y271" s="15"/>
      <c r="Z271" s="15"/>
      <c r="AA271" s="15"/>
      <c r="AB271" s="15"/>
      <c r="AC271" s="15"/>
      <c r="AD271" s="15"/>
      <c r="AE271" s="15"/>
      <c r="AF271" s="15"/>
    </row>
    <row r="272" spans="1:32" ht="41.25" customHeight="1" x14ac:dyDescent="0.3">
      <c r="A272" s="396"/>
      <c r="B272" s="394"/>
      <c r="C272" s="273"/>
      <c r="D272" s="285"/>
      <c r="E272" s="285"/>
      <c r="F272" s="261"/>
      <c r="G272" s="261"/>
      <c r="H272" s="246"/>
      <c r="I272" s="244"/>
      <c r="J272" s="261"/>
      <c r="K272" s="31" t="s">
        <v>1047</v>
      </c>
      <c r="L272" s="31" t="s">
        <v>629</v>
      </c>
      <c r="M272" s="271"/>
      <c r="N272" s="274"/>
      <c r="O272" s="271"/>
      <c r="P272" s="367"/>
      <c r="Q272" s="271"/>
      <c r="R272" s="368"/>
      <c r="S272" s="368"/>
      <c r="T272" s="15"/>
      <c r="U272" s="15"/>
      <c r="V272" s="15"/>
      <c r="W272" s="15"/>
      <c r="X272" s="15"/>
      <c r="Y272" s="15"/>
      <c r="Z272" s="15"/>
      <c r="AA272" s="15"/>
      <c r="AB272" s="15"/>
      <c r="AC272" s="15"/>
      <c r="AD272" s="15"/>
      <c r="AE272" s="15"/>
      <c r="AF272" s="15"/>
    </row>
    <row r="273" spans="1:32" ht="108" customHeight="1" x14ac:dyDescent="0.3">
      <c r="A273" s="396"/>
      <c r="B273" s="394"/>
      <c r="C273" s="273"/>
      <c r="D273" s="285"/>
      <c r="E273" s="285"/>
      <c r="F273" s="261" t="s">
        <v>630</v>
      </c>
      <c r="G273" s="261" t="s">
        <v>1164</v>
      </c>
      <c r="H273" s="244">
        <v>1000</v>
      </c>
      <c r="I273" s="168">
        <v>924.5</v>
      </c>
      <c r="J273" s="31" t="s">
        <v>631</v>
      </c>
      <c r="K273" s="148" t="s">
        <v>1026</v>
      </c>
      <c r="L273" s="31" t="s">
        <v>1027</v>
      </c>
      <c r="M273" s="178" t="s">
        <v>626</v>
      </c>
      <c r="N273" s="180">
        <v>50</v>
      </c>
      <c r="O273" s="50" t="s">
        <v>627</v>
      </c>
      <c r="P273" s="120"/>
      <c r="Q273" s="75" t="s">
        <v>127</v>
      </c>
      <c r="R273" s="90">
        <v>180000000</v>
      </c>
      <c r="S273" s="90">
        <v>180000000</v>
      </c>
      <c r="T273" s="15"/>
      <c r="U273" s="15"/>
      <c r="V273" s="15"/>
      <c r="W273" s="15"/>
      <c r="X273" s="15"/>
      <c r="Y273" s="15"/>
      <c r="Z273" s="15"/>
      <c r="AA273" s="15"/>
      <c r="AB273" s="15"/>
      <c r="AC273" s="15"/>
      <c r="AD273" s="15"/>
      <c r="AE273" s="15"/>
      <c r="AF273" s="15"/>
    </row>
    <row r="274" spans="1:32" ht="51.75" customHeight="1" x14ac:dyDescent="0.3">
      <c r="A274" s="396"/>
      <c r="B274" s="394"/>
      <c r="C274" s="273"/>
      <c r="D274" s="285"/>
      <c r="E274" s="285"/>
      <c r="F274" s="261"/>
      <c r="G274" s="261"/>
      <c r="H274" s="244"/>
      <c r="I274" s="244">
        <v>100</v>
      </c>
      <c r="J274" s="261" t="s">
        <v>632</v>
      </c>
      <c r="K274" s="31" t="s">
        <v>1028</v>
      </c>
      <c r="L274" s="31" t="s">
        <v>633</v>
      </c>
      <c r="M274" s="178" t="s">
        <v>626</v>
      </c>
      <c r="N274" s="180">
        <v>50</v>
      </c>
      <c r="O274" s="50" t="s">
        <v>627</v>
      </c>
      <c r="P274" s="369"/>
      <c r="Q274" s="271" t="s">
        <v>127</v>
      </c>
      <c r="R274" s="368">
        <v>2700612507</v>
      </c>
      <c r="S274" s="368">
        <v>2700612507</v>
      </c>
      <c r="T274" s="15"/>
      <c r="U274" s="15"/>
      <c r="V274" s="15"/>
      <c r="W274" s="15"/>
      <c r="X274" s="15"/>
      <c r="Y274" s="15"/>
      <c r="Z274" s="15"/>
      <c r="AA274" s="15"/>
      <c r="AB274" s="15"/>
      <c r="AC274" s="15"/>
      <c r="AD274" s="15"/>
      <c r="AE274" s="15"/>
      <c r="AF274" s="15"/>
    </row>
    <row r="275" spans="1:32" ht="48.75" customHeight="1" x14ac:dyDescent="0.3">
      <c r="A275" s="396"/>
      <c r="B275" s="394"/>
      <c r="C275" s="273"/>
      <c r="D275" s="285"/>
      <c r="E275" s="285"/>
      <c r="F275" s="261"/>
      <c r="G275" s="261"/>
      <c r="H275" s="244"/>
      <c r="I275" s="244"/>
      <c r="J275" s="261"/>
      <c r="K275" s="31" t="s">
        <v>634</v>
      </c>
      <c r="L275" s="31" t="s">
        <v>635</v>
      </c>
      <c r="M275" s="178" t="s">
        <v>626</v>
      </c>
      <c r="N275" s="180">
        <v>50</v>
      </c>
      <c r="O275" s="50" t="s">
        <v>627</v>
      </c>
      <c r="P275" s="369"/>
      <c r="Q275" s="271"/>
      <c r="R275" s="368"/>
      <c r="S275" s="368"/>
      <c r="T275" s="15"/>
      <c r="U275" s="15"/>
      <c r="V275" s="15"/>
      <c r="W275" s="15"/>
      <c r="X275" s="15"/>
      <c r="Y275" s="15"/>
      <c r="Z275" s="15"/>
      <c r="AA275" s="15"/>
      <c r="AB275" s="15"/>
      <c r="AC275" s="15"/>
      <c r="AD275" s="15"/>
      <c r="AE275" s="15"/>
      <c r="AF275" s="15"/>
    </row>
    <row r="276" spans="1:32" ht="39" customHeight="1" x14ac:dyDescent="0.3">
      <c r="A276" s="396"/>
      <c r="B276" s="394"/>
      <c r="C276" s="273"/>
      <c r="D276" s="285"/>
      <c r="E276" s="285"/>
      <c r="F276" s="261" t="s">
        <v>636</v>
      </c>
      <c r="G276" s="261" t="s">
        <v>637</v>
      </c>
      <c r="H276" s="244">
        <v>5</v>
      </c>
      <c r="I276" s="244">
        <v>2</v>
      </c>
      <c r="J276" s="261"/>
      <c r="K276" s="31" t="s">
        <v>1029</v>
      </c>
      <c r="L276" s="31" t="s">
        <v>638</v>
      </c>
      <c r="M276" s="178" t="s">
        <v>626</v>
      </c>
      <c r="N276" s="179">
        <v>50</v>
      </c>
      <c r="O276" s="271" t="s">
        <v>627</v>
      </c>
      <c r="P276" s="369"/>
      <c r="Q276" s="271"/>
      <c r="R276" s="368"/>
      <c r="S276" s="368"/>
      <c r="T276" s="15"/>
      <c r="U276" s="15"/>
      <c r="V276" s="15"/>
      <c r="W276" s="15"/>
      <c r="X276" s="15"/>
      <c r="Y276" s="15"/>
      <c r="Z276" s="15"/>
      <c r="AA276" s="15"/>
      <c r="AB276" s="15"/>
      <c r="AC276" s="15"/>
      <c r="AD276" s="15"/>
      <c r="AE276" s="15"/>
      <c r="AF276" s="15"/>
    </row>
    <row r="277" spans="1:32" ht="30" customHeight="1" x14ac:dyDescent="0.3">
      <c r="A277" s="396"/>
      <c r="B277" s="394"/>
      <c r="C277" s="273"/>
      <c r="D277" s="285"/>
      <c r="E277" s="285"/>
      <c r="F277" s="261"/>
      <c r="G277" s="261"/>
      <c r="H277" s="244"/>
      <c r="I277" s="244"/>
      <c r="J277" s="261"/>
      <c r="K277" s="31" t="s">
        <v>1034</v>
      </c>
      <c r="L277" s="31" t="s">
        <v>639</v>
      </c>
      <c r="M277" s="178" t="s">
        <v>626</v>
      </c>
      <c r="N277" s="179">
        <v>50</v>
      </c>
      <c r="O277" s="271"/>
      <c r="P277" s="369"/>
      <c r="Q277" s="271"/>
      <c r="R277" s="368"/>
      <c r="S277" s="368"/>
      <c r="T277" s="15"/>
      <c r="U277" s="15"/>
      <c r="V277" s="15"/>
      <c r="W277" s="15"/>
      <c r="X277" s="15"/>
      <c r="Y277" s="15"/>
      <c r="Z277" s="15"/>
      <c r="AA277" s="15"/>
      <c r="AB277" s="15"/>
      <c r="AC277" s="15"/>
      <c r="AD277" s="15"/>
      <c r="AE277" s="15"/>
      <c r="AF277" s="15"/>
    </row>
    <row r="278" spans="1:32" ht="31.5" customHeight="1" x14ac:dyDescent="0.3">
      <c r="A278" s="396"/>
      <c r="B278" s="394"/>
      <c r="C278" s="273"/>
      <c r="D278" s="285"/>
      <c r="E278" s="285"/>
      <c r="F278" s="261"/>
      <c r="G278" s="261"/>
      <c r="H278" s="244"/>
      <c r="I278" s="244"/>
      <c r="J278" s="261"/>
      <c r="K278" s="31" t="s">
        <v>1035</v>
      </c>
      <c r="L278" s="31" t="s">
        <v>640</v>
      </c>
      <c r="M278" s="178" t="s">
        <v>626</v>
      </c>
      <c r="N278" s="179">
        <v>50</v>
      </c>
      <c r="O278" s="271"/>
      <c r="P278" s="369"/>
      <c r="Q278" s="271"/>
      <c r="R278" s="368"/>
      <c r="S278" s="368"/>
      <c r="T278" s="15"/>
      <c r="U278" s="15"/>
      <c r="V278" s="15"/>
      <c r="W278" s="15"/>
      <c r="X278" s="15"/>
      <c r="Y278" s="15"/>
      <c r="Z278" s="15"/>
      <c r="AA278" s="15"/>
      <c r="AB278" s="15"/>
      <c r="AC278" s="15"/>
      <c r="AD278" s="15"/>
      <c r="AE278" s="15"/>
      <c r="AF278" s="15"/>
    </row>
    <row r="279" spans="1:32" ht="66.75" customHeight="1" x14ac:dyDescent="0.3">
      <c r="A279" s="396"/>
      <c r="B279" s="394"/>
      <c r="C279" s="273"/>
      <c r="D279" s="285"/>
      <c r="E279" s="285"/>
      <c r="F279" s="261"/>
      <c r="G279" s="261"/>
      <c r="H279" s="244"/>
      <c r="I279" s="244"/>
      <c r="J279" s="31" t="s">
        <v>641</v>
      </c>
      <c r="K279" s="31" t="s">
        <v>1030</v>
      </c>
      <c r="L279" s="150" t="s">
        <v>642</v>
      </c>
      <c r="M279" s="178" t="s">
        <v>626</v>
      </c>
      <c r="N279" s="180">
        <v>40</v>
      </c>
      <c r="O279" s="50" t="s">
        <v>627</v>
      </c>
      <c r="P279" s="121"/>
      <c r="Q279" s="75" t="s">
        <v>349</v>
      </c>
      <c r="R279" s="90">
        <v>3132957683</v>
      </c>
      <c r="S279" s="90">
        <v>3132957683</v>
      </c>
      <c r="T279" s="15"/>
      <c r="U279" s="15"/>
      <c r="V279" s="15"/>
      <c r="W279" s="15"/>
      <c r="X279" s="15"/>
      <c r="Y279" s="15"/>
      <c r="Z279" s="15"/>
      <c r="AA279" s="15"/>
      <c r="AB279" s="15"/>
      <c r="AC279" s="15"/>
      <c r="AD279" s="15"/>
      <c r="AE279" s="15"/>
      <c r="AF279" s="15"/>
    </row>
    <row r="280" spans="1:32" ht="36.75" customHeight="1" x14ac:dyDescent="0.3">
      <c r="A280" s="396"/>
      <c r="B280" s="394"/>
      <c r="C280" s="273"/>
      <c r="D280" s="285"/>
      <c r="E280" s="285"/>
      <c r="F280" s="261" t="s">
        <v>643</v>
      </c>
      <c r="G280" s="261" t="s">
        <v>644</v>
      </c>
      <c r="H280" s="244">
        <v>1</v>
      </c>
      <c r="I280" s="244">
        <v>1</v>
      </c>
      <c r="J280" s="261" t="s">
        <v>645</v>
      </c>
      <c r="K280" s="31" t="s">
        <v>1031</v>
      </c>
      <c r="L280" s="31" t="s">
        <v>646</v>
      </c>
      <c r="M280" s="178" t="s">
        <v>626</v>
      </c>
      <c r="N280" s="274">
        <v>100</v>
      </c>
      <c r="O280" s="271" t="s">
        <v>627</v>
      </c>
      <c r="P280" s="367"/>
      <c r="Q280" s="271" t="s">
        <v>127</v>
      </c>
      <c r="R280" s="368">
        <v>70000000</v>
      </c>
      <c r="S280" s="368">
        <v>70000000</v>
      </c>
      <c r="T280" s="15"/>
      <c r="U280" s="15"/>
      <c r="V280" s="15"/>
      <c r="W280" s="15"/>
      <c r="X280" s="15"/>
      <c r="Y280" s="15"/>
      <c r="Z280" s="15"/>
      <c r="AA280" s="15"/>
      <c r="AB280" s="15"/>
      <c r="AC280" s="15"/>
      <c r="AD280" s="15"/>
      <c r="AE280" s="15"/>
      <c r="AF280" s="15"/>
    </row>
    <row r="281" spans="1:32" ht="37.5" customHeight="1" x14ac:dyDescent="0.3">
      <c r="A281" s="396"/>
      <c r="B281" s="394"/>
      <c r="C281" s="273"/>
      <c r="D281" s="285"/>
      <c r="E281" s="285"/>
      <c r="F281" s="261"/>
      <c r="G281" s="261"/>
      <c r="H281" s="244"/>
      <c r="I281" s="244"/>
      <c r="J281" s="261"/>
      <c r="K281" s="31" t="s">
        <v>647</v>
      </c>
      <c r="L281" s="31" t="s">
        <v>1036</v>
      </c>
      <c r="M281" s="178" t="s">
        <v>626</v>
      </c>
      <c r="N281" s="274"/>
      <c r="O281" s="271"/>
      <c r="P281" s="367"/>
      <c r="Q281" s="271"/>
      <c r="R281" s="368"/>
      <c r="S281" s="368"/>
      <c r="T281" s="15"/>
      <c r="U281" s="15"/>
      <c r="V281" s="15"/>
      <c r="W281" s="15"/>
      <c r="X281" s="15"/>
      <c r="Y281" s="15"/>
      <c r="Z281" s="15"/>
      <c r="AA281" s="15"/>
      <c r="AB281" s="15"/>
      <c r="AC281" s="15"/>
      <c r="AD281" s="15"/>
      <c r="AE281" s="15"/>
      <c r="AF281" s="15"/>
    </row>
    <row r="282" spans="1:32" ht="39.75" customHeight="1" x14ac:dyDescent="0.3">
      <c r="A282" s="396"/>
      <c r="B282" s="394"/>
      <c r="C282" s="273"/>
      <c r="D282" s="285"/>
      <c r="E282" s="285"/>
      <c r="F282" s="261"/>
      <c r="G282" s="261"/>
      <c r="H282" s="244"/>
      <c r="I282" s="244"/>
      <c r="J282" s="261"/>
      <c r="K282" s="31" t="s">
        <v>1038</v>
      </c>
      <c r="L282" s="31" t="s">
        <v>1037</v>
      </c>
      <c r="M282" s="178" t="s">
        <v>626</v>
      </c>
      <c r="N282" s="274"/>
      <c r="O282" s="271"/>
      <c r="P282" s="367"/>
      <c r="Q282" s="271"/>
      <c r="R282" s="368"/>
      <c r="S282" s="368"/>
      <c r="T282" s="15"/>
      <c r="U282" s="15"/>
      <c r="V282" s="15"/>
      <c r="W282" s="15"/>
      <c r="X282" s="15"/>
      <c r="Y282" s="15"/>
      <c r="Z282" s="15"/>
      <c r="AA282" s="15"/>
      <c r="AB282" s="15"/>
      <c r="AC282" s="15"/>
      <c r="AD282" s="15"/>
      <c r="AE282" s="15"/>
      <c r="AF282" s="15"/>
    </row>
    <row r="283" spans="1:32" ht="112.5" customHeight="1" x14ac:dyDescent="0.3">
      <c r="A283" s="396"/>
      <c r="B283" s="394"/>
      <c r="C283" s="273"/>
      <c r="D283" s="285"/>
      <c r="E283" s="261" t="s">
        <v>648</v>
      </c>
      <c r="F283" s="282"/>
      <c r="G283" s="261" t="s">
        <v>649</v>
      </c>
      <c r="H283" s="244">
        <v>1</v>
      </c>
      <c r="I283" s="244">
        <v>1</v>
      </c>
      <c r="J283" s="261" t="s">
        <v>650</v>
      </c>
      <c r="K283" s="31" t="s">
        <v>1032</v>
      </c>
      <c r="L283" s="31" t="s">
        <v>651</v>
      </c>
      <c r="M283" s="178" t="s">
        <v>626</v>
      </c>
      <c r="N283" s="274"/>
      <c r="O283" s="271" t="s">
        <v>627</v>
      </c>
      <c r="P283" s="367"/>
      <c r="Q283" s="271" t="s">
        <v>349</v>
      </c>
      <c r="R283" s="371">
        <v>1045662129</v>
      </c>
      <c r="S283" s="368">
        <v>1045662129</v>
      </c>
      <c r="T283" s="15"/>
      <c r="U283" s="15"/>
      <c r="V283" s="15"/>
      <c r="W283" s="15"/>
      <c r="X283" s="15"/>
      <c r="Y283" s="15"/>
      <c r="Z283" s="15"/>
      <c r="AA283" s="15"/>
      <c r="AB283" s="15"/>
      <c r="AC283" s="15"/>
      <c r="AD283" s="15"/>
      <c r="AE283" s="15"/>
      <c r="AF283" s="15"/>
    </row>
    <row r="284" spans="1:32" ht="43.5" customHeight="1" x14ac:dyDescent="0.3">
      <c r="A284" s="396"/>
      <c r="B284" s="394"/>
      <c r="C284" s="273"/>
      <c r="D284" s="285"/>
      <c r="E284" s="261"/>
      <c r="F284" s="283"/>
      <c r="G284" s="261"/>
      <c r="H284" s="244"/>
      <c r="I284" s="244"/>
      <c r="J284" s="261"/>
      <c r="K284" s="31" t="s">
        <v>1039</v>
      </c>
      <c r="L284" s="31" t="s">
        <v>656</v>
      </c>
      <c r="M284" s="178" t="s">
        <v>626</v>
      </c>
      <c r="N284" s="274"/>
      <c r="O284" s="271"/>
      <c r="P284" s="367"/>
      <c r="Q284" s="271"/>
      <c r="R284" s="371"/>
      <c r="S284" s="368"/>
      <c r="T284" s="15"/>
      <c r="U284" s="15"/>
      <c r="V284" s="15"/>
      <c r="W284" s="15"/>
      <c r="X284" s="15"/>
      <c r="Y284" s="15"/>
      <c r="Z284" s="15"/>
      <c r="AA284" s="15"/>
      <c r="AB284" s="15"/>
      <c r="AC284" s="15"/>
      <c r="AD284" s="15"/>
      <c r="AE284" s="15"/>
      <c r="AF284" s="15"/>
    </row>
    <row r="285" spans="1:32" ht="27" customHeight="1" x14ac:dyDescent="0.3">
      <c r="A285" s="396"/>
      <c r="B285" s="394"/>
      <c r="C285" s="273"/>
      <c r="D285" s="285"/>
      <c r="E285" s="261"/>
      <c r="F285" s="284"/>
      <c r="G285" s="261"/>
      <c r="H285" s="244"/>
      <c r="I285" s="244"/>
      <c r="J285" s="261"/>
      <c r="K285" s="31" t="s">
        <v>652</v>
      </c>
      <c r="L285" s="31" t="s">
        <v>1040</v>
      </c>
      <c r="M285" s="178" t="s">
        <v>626</v>
      </c>
      <c r="N285" s="274"/>
      <c r="O285" s="271"/>
      <c r="P285" s="367"/>
      <c r="Q285" s="271"/>
      <c r="R285" s="371"/>
      <c r="S285" s="368"/>
      <c r="T285" s="15"/>
      <c r="U285" s="15"/>
      <c r="V285" s="15"/>
      <c r="W285" s="15"/>
      <c r="X285" s="15"/>
      <c r="Y285" s="15"/>
      <c r="Z285" s="15"/>
      <c r="AA285" s="15"/>
      <c r="AB285" s="15"/>
      <c r="AC285" s="15"/>
      <c r="AD285" s="15"/>
      <c r="AE285" s="15"/>
      <c r="AF285" s="15"/>
    </row>
    <row r="286" spans="1:32" ht="93" customHeight="1" x14ac:dyDescent="0.3">
      <c r="A286" s="396"/>
      <c r="B286" s="394"/>
      <c r="C286" s="273"/>
      <c r="D286" s="285"/>
      <c r="E286" s="261"/>
      <c r="F286" s="261" t="s">
        <v>653</v>
      </c>
      <c r="G286" s="261" t="s">
        <v>654</v>
      </c>
      <c r="H286" s="244">
        <v>1</v>
      </c>
      <c r="I286" s="244">
        <v>1</v>
      </c>
      <c r="J286" s="261" t="s">
        <v>655</v>
      </c>
      <c r="K286" s="31" t="s">
        <v>1033</v>
      </c>
      <c r="L286" s="31" t="s">
        <v>1041</v>
      </c>
      <c r="M286" s="178" t="s">
        <v>626</v>
      </c>
      <c r="N286" s="274">
        <v>20</v>
      </c>
      <c r="O286" s="271" t="s">
        <v>627</v>
      </c>
      <c r="P286" s="367"/>
      <c r="Q286" s="370" t="s">
        <v>127</v>
      </c>
      <c r="R286" s="372">
        <v>80000000</v>
      </c>
      <c r="S286" s="372">
        <v>80000000</v>
      </c>
      <c r="T286" s="15"/>
      <c r="U286" s="15"/>
      <c r="V286" s="15"/>
      <c r="W286" s="15"/>
      <c r="X286" s="15"/>
      <c r="Y286" s="15"/>
      <c r="Z286" s="15"/>
      <c r="AA286" s="15"/>
      <c r="AB286" s="15"/>
      <c r="AC286" s="15"/>
      <c r="AD286" s="15"/>
      <c r="AE286" s="15"/>
      <c r="AF286" s="15"/>
    </row>
    <row r="287" spans="1:32" ht="29.25" customHeight="1" x14ac:dyDescent="0.3">
      <c r="A287" s="396"/>
      <c r="B287" s="394"/>
      <c r="C287" s="273"/>
      <c r="D287" s="285"/>
      <c r="E287" s="261"/>
      <c r="F287" s="261"/>
      <c r="G287" s="261"/>
      <c r="H287" s="244"/>
      <c r="I287" s="244"/>
      <c r="J287" s="261"/>
      <c r="K287" s="34" t="s">
        <v>1042</v>
      </c>
      <c r="L287" s="34" t="s">
        <v>656</v>
      </c>
      <c r="M287" s="184" t="s">
        <v>626</v>
      </c>
      <c r="N287" s="274"/>
      <c r="O287" s="271"/>
      <c r="P287" s="367"/>
      <c r="Q287" s="370"/>
      <c r="R287" s="372"/>
      <c r="S287" s="372"/>
      <c r="T287" s="15"/>
      <c r="U287" s="15"/>
      <c r="V287" s="15"/>
      <c r="W287" s="15"/>
      <c r="X287" s="15"/>
      <c r="Y287" s="15"/>
      <c r="Z287" s="15"/>
      <c r="AA287" s="15"/>
      <c r="AB287" s="15"/>
      <c r="AC287" s="15"/>
      <c r="AD287" s="15"/>
      <c r="AE287" s="15"/>
      <c r="AF287" s="15"/>
    </row>
    <row r="288" spans="1:32" ht="77.25" customHeight="1" x14ac:dyDescent="0.25">
      <c r="A288" s="391" t="s">
        <v>762</v>
      </c>
      <c r="B288" s="394" t="s">
        <v>761</v>
      </c>
      <c r="C288" s="231"/>
      <c r="D288" s="223" t="s">
        <v>657</v>
      </c>
      <c r="E288" s="173" t="s">
        <v>658</v>
      </c>
      <c r="F288" s="173"/>
      <c r="G288" s="173" t="s">
        <v>1166</v>
      </c>
      <c r="H288" s="173"/>
      <c r="I288" s="173">
        <v>25</v>
      </c>
      <c r="J288" s="173" t="s">
        <v>1167</v>
      </c>
      <c r="K288" s="173" t="s">
        <v>1168</v>
      </c>
      <c r="L288" s="173" t="s">
        <v>659</v>
      </c>
      <c r="M288" s="173"/>
      <c r="N288" s="173">
        <v>14</v>
      </c>
      <c r="O288" s="193" t="s">
        <v>660</v>
      </c>
      <c r="P288" s="193" t="s">
        <v>661</v>
      </c>
      <c r="Q288" s="193" t="s">
        <v>452</v>
      </c>
      <c r="R288" s="385">
        <v>699922920</v>
      </c>
      <c r="S288" s="385">
        <v>699922920</v>
      </c>
      <c r="T288" s="388"/>
      <c r="U288" s="379"/>
      <c r="V288" s="379"/>
      <c r="W288" s="379"/>
      <c r="X288" s="379"/>
      <c r="Y288" s="379"/>
      <c r="Z288" s="379"/>
      <c r="AA288" s="373">
        <v>469554</v>
      </c>
      <c r="AB288" s="376"/>
      <c r="AC288" s="379"/>
      <c r="AD288" s="379"/>
      <c r="AE288" s="379"/>
      <c r="AF288" s="382">
        <v>15</v>
      </c>
    </row>
    <row r="289" spans="1:33" ht="59.25" customHeight="1" x14ac:dyDescent="0.25">
      <c r="A289" s="392"/>
      <c r="B289" s="394"/>
      <c r="C289" s="231"/>
      <c r="D289" s="224"/>
      <c r="E289" s="173" t="s">
        <v>662</v>
      </c>
      <c r="F289" s="173"/>
      <c r="G289" s="173"/>
      <c r="H289" s="173"/>
      <c r="I289" s="173"/>
      <c r="J289" s="173"/>
      <c r="K289" s="173" t="s">
        <v>663</v>
      </c>
      <c r="L289" s="173" t="s">
        <v>664</v>
      </c>
      <c r="M289" s="173"/>
      <c r="N289" s="173"/>
      <c r="O289" s="193" t="s">
        <v>660</v>
      </c>
      <c r="P289" s="193" t="s">
        <v>661</v>
      </c>
      <c r="Q289" s="193" t="s">
        <v>452</v>
      </c>
      <c r="R289" s="386"/>
      <c r="S289" s="386"/>
      <c r="T289" s="389"/>
      <c r="U289" s="380"/>
      <c r="V289" s="380"/>
      <c r="W289" s="380"/>
      <c r="X289" s="380"/>
      <c r="Y289" s="380"/>
      <c r="Z289" s="380"/>
      <c r="AA289" s="374"/>
      <c r="AB289" s="377"/>
      <c r="AC289" s="380"/>
      <c r="AD289" s="380"/>
      <c r="AE289" s="380"/>
      <c r="AF289" s="383"/>
    </row>
    <row r="290" spans="1:33" ht="48" customHeight="1" x14ac:dyDescent="0.25">
      <c r="A290" s="392"/>
      <c r="B290" s="394"/>
      <c r="C290" s="231"/>
      <c r="D290" s="224"/>
      <c r="E290" s="173" t="s">
        <v>665</v>
      </c>
      <c r="F290" s="173"/>
      <c r="G290" s="173"/>
      <c r="H290" s="173"/>
      <c r="I290" s="173"/>
      <c r="J290" s="173"/>
      <c r="K290" s="173" t="s">
        <v>666</v>
      </c>
      <c r="L290" s="173" t="s">
        <v>667</v>
      </c>
      <c r="M290" s="173"/>
      <c r="N290" s="173"/>
      <c r="O290" s="193" t="s">
        <v>660</v>
      </c>
      <c r="P290" s="193" t="s">
        <v>661</v>
      </c>
      <c r="Q290" s="193" t="s">
        <v>452</v>
      </c>
      <c r="R290" s="386"/>
      <c r="S290" s="386"/>
      <c r="T290" s="389"/>
      <c r="U290" s="380"/>
      <c r="V290" s="380"/>
      <c r="W290" s="380"/>
      <c r="X290" s="380"/>
      <c r="Y290" s="380"/>
      <c r="Z290" s="380"/>
      <c r="AA290" s="374"/>
      <c r="AB290" s="377"/>
      <c r="AC290" s="380"/>
      <c r="AD290" s="380"/>
      <c r="AE290" s="380"/>
      <c r="AF290" s="383"/>
    </row>
    <row r="291" spans="1:33" ht="57.75" customHeight="1" x14ac:dyDescent="0.25">
      <c r="A291" s="392"/>
      <c r="B291" s="394"/>
      <c r="C291" s="231"/>
      <c r="D291" s="224"/>
      <c r="E291" s="173" t="s">
        <v>1169</v>
      </c>
      <c r="F291" s="173"/>
      <c r="G291" s="173"/>
      <c r="H291" s="173"/>
      <c r="I291" s="173"/>
      <c r="J291" s="173"/>
      <c r="K291" s="173" t="s">
        <v>668</v>
      </c>
      <c r="L291" s="173" t="s">
        <v>669</v>
      </c>
      <c r="M291" s="173"/>
      <c r="N291" s="173">
        <v>1</v>
      </c>
      <c r="O291" s="193" t="s">
        <v>660</v>
      </c>
      <c r="P291" s="193" t="s">
        <v>661</v>
      </c>
      <c r="Q291" s="193" t="s">
        <v>452</v>
      </c>
      <c r="R291" s="387"/>
      <c r="S291" s="387"/>
      <c r="T291" s="390"/>
      <c r="U291" s="381"/>
      <c r="V291" s="381"/>
      <c r="W291" s="381"/>
      <c r="X291" s="381"/>
      <c r="Y291" s="381"/>
      <c r="Z291" s="381"/>
      <c r="AA291" s="375"/>
      <c r="AB291" s="378"/>
      <c r="AC291" s="381"/>
      <c r="AD291" s="381"/>
      <c r="AE291" s="381"/>
      <c r="AF291" s="384"/>
    </row>
    <row r="292" spans="1:33" ht="122.25" customHeight="1" x14ac:dyDescent="0.25">
      <c r="A292" s="392"/>
      <c r="B292" s="394"/>
      <c r="C292" s="185"/>
      <c r="D292" s="225"/>
      <c r="E292" s="173"/>
      <c r="F292" s="173" t="s">
        <v>671</v>
      </c>
      <c r="G292" s="173" t="s">
        <v>672</v>
      </c>
      <c r="H292" s="173">
        <v>300</v>
      </c>
      <c r="I292" s="173">
        <v>50</v>
      </c>
      <c r="J292" s="173" t="s">
        <v>1170</v>
      </c>
      <c r="K292" s="173" t="s">
        <v>1171</v>
      </c>
      <c r="L292" s="173" t="s">
        <v>672</v>
      </c>
      <c r="M292" s="173">
        <v>43829</v>
      </c>
      <c r="N292" s="173"/>
      <c r="O292" s="193" t="s">
        <v>660</v>
      </c>
      <c r="P292" s="193" t="s">
        <v>661</v>
      </c>
      <c r="Q292" s="193" t="s">
        <v>452</v>
      </c>
      <c r="R292" s="202">
        <v>43829826</v>
      </c>
      <c r="S292" s="202">
        <v>43829826</v>
      </c>
      <c r="T292" s="195"/>
      <c r="U292" s="195"/>
      <c r="V292" s="195"/>
      <c r="W292" s="196"/>
      <c r="X292" s="196"/>
      <c r="Y292" s="196"/>
      <c r="Z292" s="196"/>
      <c r="AA292" s="196"/>
      <c r="AB292" s="196"/>
      <c r="AC292" s="196"/>
      <c r="AD292" s="196"/>
      <c r="AE292" s="197"/>
      <c r="AF292" s="198"/>
      <c r="AG292" s="1"/>
    </row>
    <row r="293" spans="1:33" ht="110.25" customHeight="1" x14ac:dyDescent="0.25">
      <c r="A293" s="392"/>
      <c r="B293" s="394"/>
      <c r="C293" s="226"/>
      <c r="D293" s="223" t="s">
        <v>670</v>
      </c>
      <c r="E293" s="173"/>
      <c r="F293" s="173" t="s">
        <v>671</v>
      </c>
      <c r="G293" s="173" t="s">
        <v>672</v>
      </c>
      <c r="H293" s="200">
        <v>300</v>
      </c>
      <c r="I293" s="201">
        <v>50</v>
      </c>
      <c r="J293" s="199" t="s">
        <v>1170</v>
      </c>
      <c r="K293" s="173" t="s">
        <v>1171</v>
      </c>
      <c r="L293" s="173" t="s">
        <v>672</v>
      </c>
      <c r="M293" s="173">
        <v>43829</v>
      </c>
      <c r="N293" s="195"/>
      <c r="O293" s="193" t="s">
        <v>660</v>
      </c>
      <c r="P293" s="193" t="s">
        <v>661</v>
      </c>
      <c r="Q293" s="193" t="s">
        <v>452</v>
      </c>
      <c r="R293" s="202">
        <v>43829826</v>
      </c>
      <c r="S293" s="202">
        <v>43829826</v>
      </c>
      <c r="T293" s="195"/>
      <c r="U293" s="195"/>
      <c r="V293" s="195"/>
      <c r="W293" s="196"/>
      <c r="X293" s="196"/>
      <c r="Y293" s="196"/>
      <c r="Z293" s="196"/>
      <c r="AA293" s="196"/>
      <c r="AB293" s="196"/>
      <c r="AC293" s="196"/>
      <c r="AD293" s="196"/>
      <c r="AE293" s="197"/>
      <c r="AF293" s="198"/>
    </row>
    <row r="294" spans="1:33" ht="57.75" customHeight="1" x14ac:dyDescent="0.25">
      <c r="A294" s="392"/>
      <c r="B294" s="394"/>
      <c r="C294" s="227"/>
      <c r="D294" s="224"/>
      <c r="E294" s="173"/>
      <c r="F294" s="173" t="s">
        <v>673</v>
      </c>
      <c r="G294" s="173" t="s">
        <v>674</v>
      </c>
      <c r="H294" s="200">
        <v>1</v>
      </c>
      <c r="I294" s="203">
        <v>1</v>
      </c>
      <c r="J294" s="199" t="s">
        <v>1170</v>
      </c>
      <c r="K294" s="173" t="s">
        <v>1172</v>
      </c>
      <c r="L294" s="173" t="s">
        <v>674</v>
      </c>
      <c r="M294" s="173">
        <v>43829</v>
      </c>
      <c r="N294" s="195"/>
      <c r="O294" s="193" t="s">
        <v>660</v>
      </c>
      <c r="P294" s="193" t="s">
        <v>661</v>
      </c>
      <c r="Q294" s="193" t="s">
        <v>452</v>
      </c>
      <c r="R294" s="204">
        <v>32111500</v>
      </c>
      <c r="S294" s="204">
        <v>32111500</v>
      </c>
      <c r="T294" s="195"/>
      <c r="U294" s="195"/>
      <c r="V294" s="195"/>
      <c r="W294" s="196"/>
      <c r="X294" s="196"/>
      <c r="Y294" s="196"/>
      <c r="Z294" s="196"/>
      <c r="AA294" s="196"/>
      <c r="AB294" s="196"/>
      <c r="AC294" s="196"/>
      <c r="AD294" s="196"/>
      <c r="AE294" s="197"/>
      <c r="AF294" s="198"/>
    </row>
    <row r="295" spans="1:33" ht="81" customHeight="1" x14ac:dyDescent="0.25">
      <c r="A295" s="392"/>
      <c r="B295" s="394"/>
      <c r="C295" s="227"/>
      <c r="D295" s="224"/>
      <c r="E295" s="173"/>
      <c r="F295" s="173" t="s">
        <v>1173</v>
      </c>
      <c r="G295" s="173" t="s">
        <v>1174</v>
      </c>
      <c r="H295" s="200">
        <v>2</v>
      </c>
      <c r="I295" s="203">
        <v>2</v>
      </c>
      <c r="J295" s="199" t="s">
        <v>1170</v>
      </c>
      <c r="K295" s="173" t="s">
        <v>1175</v>
      </c>
      <c r="L295" s="173" t="s">
        <v>1174</v>
      </c>
      <c r="M295" s="173">
        <v>43829</v>
      </c>
      <c r="N295" s="195"/>
      <c r="O295" s="193" t="s">
        <v>660</v>
      </c>
      <c r="P295" s="193" t="s">
        <v>661</v>
      </c>
      <c r="Q295" s="193" t="s">
        <v>452</v>
      </c>
      <c r="R295" s="204">
        <v>50992304</v>
      </c>
      <c r="S295" s="204">
        <v>50992304</v>
      </c>
      <c r="T295" s="195"/>
      <c r="U295" s="195"/>
      <c r="V295" s="195"/>
      <c r="W295" s="196"/>
      <c r="X295" s="196"/>
      <c r="Y295" s="196"/>
      <c r="Z295" s="196"/>
      <c r="AA295" s="196"/>
      <c r="AB295" s="196"/>
      <c r="AC295" s="196"/>
      <c r="AD295" s="196"/>
      <c r="AE295" s="197"/>
      <c r="AF295" s="198"/>
    </row>
    <row r="296" spans="1:33" ht="57.75" customHeight="1" x14ac:dyDescent="0.25">
      <c r="A296" s="392"/>
      <c r="B296" s="394"/>
      <c r="C296" s="228"/>
      <c r="D296" s="225"/>
      <c r="E296" s="173" t="s">
        <v>1176</v>
      </c>
      <c r="F296" s="173" t="s">
        <v>1177</v>
      </c>
      <c r="G296" s="173" t="s">
        <v>675</v>
      </c>
      <c r="H296" s="206">
        <v>1</v>
      </c>
      <c r="I296" s="203">
        <v>1</v>
      </c>
      <c r="J296" s="199" t="s">
        <v>1170</v>
      </c>
      <c r="K296" s="173" t="s">
        <v>1178</v>
      </c>
      <c r="L296" s="173" t="s">
        <v>675</v>
      </c>
      <c r="M296" s="173">
        <v>43829</v>
      </c>
      <c r="N296" s="195"/>
      <c r="O296" s="193" t="s">
        <v>660</v>
      </c>
      <c r="P296" s="193" t="s">
        <v>661</v>
      </c>
      <c r="Q296" s="193" t="s">
        <v>452</v>
      </c>
      <c r="R296" s="204">
        <v>20000000</v>
      </c>
      <c r="S296" s="204">
        <v>20000000</v>
      </c>
      <c r="T296" s="195"/>
      <c r="U296" s="195"/>
      <c r="V296" s="195"/>
      <c r="W296" s="196"/>
      <c r="X296" s="196"/>
      <c r="Y296" s="196"/>
      <c r="Z296" s="196"/>
      <c r="AA296" s="196"/>
      <c r="AB296" s="196"/>
      <c r="AC296" s="196"/>
      <c r="AD296" s="196"/>
      <c r="AE296" s="197"/>
      <c r="AF296" s="198"/>
    </row>
    <row r="297" spans="1:33" ht="57.75" customHeight="1" x14ac:dyDescent="0.25">
      <c r="A297" s="392"/>
      <c r="B297" s="394"/>
      <c r="C297" s="226"/>
      <c r="D297" s="223" t="s">
        <v>676</v>
      </c>
      <c r="E297" s="173"/>
      <c r="F297" s="205" t="s">
        <v>677</v>
      </c>
      <c r="G297" s="205" t="s">
        <v>677</v>
      </c>
      <c r="H297" s="206">
        <v>4</v>
      </c>
      <c r="I297" s="203">
        <v>4</v>
      </c>
      <c r="J297" s="205" t="s">
        <v>677</v>
      </c>
      <c r="K297" s="173" t="s">
        <v>677</v>
      </c>
      <c r="L297" s="173" t="s">
        <v>1179</v>
      </c>
      <c r="M297" s="173">
        <v>43829</v>
      </c>
      <c r="N297" s="195"/>
      <c r="O297" s="193" t="s">
        <v>660</v>
      </c>
      <c r="P297" s="193" t="s">
        <v>661</v>
      </c>
      <c r="Q297" s="193" t="s">
        <v>452</v>
      </c>
      <c r="R297" s="204">
        <v>383500000</v>
      </c>
      <c r="S297" s="204">
        <v>383500000</v>
      </c>
      <c r="T297" s="195"/>
      <c r="U297" s="195"/>
      <c r="V297" s="195"/>
      <c r="W297" s="196"/>
      <c r="X297" s="196"/>
      <c r="Y297" s="196"/>
      <c r="Z297" s="196"/>
      <c r="AA297" s="196"/>
      <c r="AB297" s="196"/>
      <c r="AC297" s="196"/>
      <c r="AD297" s="196"/>
      <c r="AE297" s="197"/>
      <c r="AF297" s="198"/>
    </row>
    <row r="298" spans="1:33" ht="57.75" customHeight="1" x14ac:dyDescent="0.25">
      <c r="A298" s="392"/>
      <c r="B298" s="394"/>
      <c r="C298" s="227"/>
      <c r="D298" s="224"/>
      <c r="E298" s="173"/>
      <c r="F298" s="205" t="s">
        <v>1180</v>
      </c>
      <c r="G298" s="205" t="s">
        <v>678</v>
      </c>
      <c r="H298" s="206">
        <v>2</v>
      </c>
      <c r="I298" s="203">
        <v>2</v>
      </c>
      <c r="J298" s="205" t="s">
        <v>1180</v>
      </c>
      <c r="K298" s="173" t="s">
        <v>1181</v>
      </c>
      <c r="L298" s="173" t="s">
        <v>1182</v>
      </c>
      <c r="M298" s="173">
        <v>43829</v>
      </c>
      <c r="N298" s="195"/>
      <c r="O298" s="193" t="s">
        <v>660</v>
      </c>
      <c r="P298" s="193" t="s">
        <v>661</v>
      </c>
      <c r="Q298" s="193" t="s">
        <v>452</v>
      </c>
      <c r="R298" s="204">
        <v>9000000</v>
      </c>
      <c r="S298" s="204">
        <v>9000000</v>
      </c>
      <c r="T298" s="195"/>
      <c r="U298" s="195"/>
      <c r="V298" s="195"/>
      <c r="W298" s="196"/>
      <c r="X298" s="196"/>
      <c r="Y298" s="196"/>
      <c r="Z298" s="196"/>
      <c r="AA298" s="196"/>
      <c r="AB298" s="196"/>
      <c r="AC298" s="196"/>
      <c r="AD298" s="196"/>
      <c r="AE298" s="197"/>
      <c r="AF298" s="198"/>
    </row>
    <row r="299" spans="1:33" ht="57.75" customHeight="1" x14ac:dyDescent="0.25">
      <c r="A299" s="392"/>
      <c r="B299" s="394"/>
      <c r="C299" s="227"/>
      <c r="D299" s="225"/>
      <c r="E299" s="173"/>
      <c r="F299" s="205" t="s">
        <v>679</v>
      </c>
      <c r="G299" s="205" t="s">
        <v>680</v>
      </c>
      <c r="H299" s="206">
        <v>50</v>
      </c>
      <c r="I299" s="203">
        <v>50</v>
      </c>
      <c r="J299" s="205" t="s">
        <v>679</v>
      </c>
      <c r="K299" s="173" t="s">
        <v>1183</v>
      </c>
      <c r="L299" s="173" t="s">
        <v>1184</v>
      </c>
      <c r="M299" s="173">
        <v>43829</v>
      </c>
      <c r="N299" s="195"/>
      <c r="O299" s="193" t="s">
        <v>660</v>
      </c>
      <c r="P299" s="193" t="s">
        <v>661</v>
      </c>
      <c r="Q299" s="193" t="s">
        <v>452</v>
      </c>
      <c r="R299" s="204">
        <v>30000000</v>
      </c>
      <c r="S299" s="204">
        <v>30000000</v>
      </c>
      <c r="T299" s="195"/>
      <c r="U299" s="195"/>
      <c r="V299" s="195"/>
      <c r="W299" s="196"/>
      <c r="X299" s="196"/>
      <c r="Y299" s="196"/>
      <c r="Z299" s="196"/>
      <c r="AA299" s="196"/>
      <c r="AB299" s="196"/>
      <c r="AC299" s="196"/>
      <c r="AD299" s="196"/>
      <c r="AE299" s="197"/>
      <c r="AF299" s="198"/>
    </row>
    <row r="300" spans="1:33" ht="103.5" customHeight="1" x14ac:dyDescent="0.25">
      <c r="A300" s="392"/>
      <c r="B300" s="394"/>
      <c r="C300" s="228"/>
      <c r="D300" s="173" t="s">
        <v>681</v>
      </c>
      <c r="E300" s="173" t="s">
        <v>682</v>
      </c>
      <c r="F300" s="194"/>
      <c r="G300" s="199" t="s">
        <v>683</v>
      </c>
      <c r="H300" s="206">
        <v>1</v>
      </c>
      <c r="I300" s="201">
        <v>1</v>
      </c>
      <c r="J300" s="199" t="s">
        <v>1170</v>
      </c>
      <c r="K300" s="173" t="s">
        <v>1185</v>
      </c>
      <c r="L300" s="173" t="s">
        <v>683</v>
      </c>
      <c r="M300" s="173">
        <v>43829</v>
      </c>
      <c r="N300" s="195"/>
      <c r="O300" s="193" t="s">
        <v>660</v>
      </c>
      <c r="P300" s="193" t="s">
        <v>661</v>
      </c>
      <c r="Q300" s="193" t="s">
        <v>452</v>
      </c>
      <c r="R300" s="202">
        <v>65289520</v>
      </c>
      <c r="S300" s="202">
        <v>65289520</v>
      </c>
      <c r="T300" s="195"/>
      <c r="U300" s="195"/>
      <c r="V300" s="195"/>
      <c r="W300" s="196"/>
      <c r="X300" s="196"/>
      <c r="Y300" s="196"/>
      <c r="Z300" s="196"/>
      <c r="AA300" s="207">
        <v>469554</v>
      </c>
      <c r="AB300" s="196"/>
      <c r="AC300" s="196"/>
      <c r="AD300" s="196"/>
      <c r="AE300" s="197"/>
      <c r="AF300" s="198"/>
    </row>
    <row r="301" spans="1:33" ht="98.25" customHeight="1" x14ac:dyDescent="0.3">
      <c r="A301" s="392"/>
      <c r="B301" s="395" t="s">
        <v>713</v>
      </c>
      <c r="C301" s="268"/>
      <c r="D301" s="140"/>
      <c r="E301" s="140"/>
      <c r="F301" s="140" t="s">
        <v>712</v>
      </c>
      <c r="G301" s="140" t="s">
        <v>711</v>
      </c>
      <c r="H301" s="35"/>
      <c r="I301" s="170">
        <v>1</v>
      </c>
      <c r="J301" s="31" t="s">
        <v>710</v>
      </c>
      <c r="K301" s="173" t="s">
        <v>709</v>
      </c>
      <c r="L301" s="173" t="s">
        <v>1066</v>
      </c>
      <c r="M301" s="173"/>
      <c r="N301" s="177"/>
      <c r="O301" s="49" t="s">
        <v>811</v>
      </c>
      <c r="P301" s="32" t="s">
        <v>697</v>
      </c>
      <c r="Q301" s="35" t="s">
        <v>180</v>
      </c>
      <c r="R301" s="35" t="s">
        <v>708</v>
      </c>
      <c r="S301" s="41"/>
      <c r="T301" s="41"/>
      <c r="U301" s="41"/>
      <c r="V301" s="41"/>
      <c r="W301" s="41"/>
      <c r="X301" s="41"/>
      <c r="Y301" s="41"/>
      <c r="Z301" s="41"/>
      <c r="AA301" s="41"/>
      <c r="AB301" s="41"/>
      <c r="AC301" s="41"/>
      <c r="AD301" s="41"/>
      <c r="AE301" s="41"/>
      <c r="AF301" s="41"/>
    </row>
    <row r="302" spans="1:33" ht="96" customHeight="1" x14ac:dyDescent="0.3">
      <c r="A302" s="392"/>
      <c r="B302" s="395"/>
      <c r="C302" s="268"/>
      <c r="D302" s="140"/>
      <c r="E302" s="140"/>
      <c r="F302" s="140" t="s">
        <v>707</v>
      </c>
      <c r="G302" s="140" t="s">
        <v>706</v>
      </c>
      <c r="H302" s="35"/>
      <c r="I302" s="170">
        <v>1</v>
      </c>
      <c r="J302" s="31" t="s">
        <v>705</v>
      </c>
      <c r="K302" s="173" t="s">
        <v>709</v>
      </c>
      <c r="L302" s="173" t="s">
        <v>1066</v>
      </c>
      <c r="M302" s="173"/>
      <c r="N302" s="177"/>
      <c r="O302" s="49" t="s">
        <v>811</v>
      </c>
      <c r="P302" s="32" t="s">
        <v>697</v>
      </c>
      <c r="Q302" s="35" t="s">
        <v>180</v>
      </c>
      <c r="R302" s="17" t="s">
        <v>704</v>
      </c>
      <c r="S302" s="41"/>
      <c r="T302" s="41"/>
      <c r="U302" s="41"/>
      <c r="V302" s="41"/>
      <c r="W302" s="41"/>
      <c r="X302" s="41"/>
      <c r="Y302" s="41"/>
      <c r="Z302" s="41"/>
      <c r="AA302" s="41"/>
      <c r="AB302" s="41"/>
      <c r="AC302" s="41"/>
      <c r="AD302" s="41"/>
      <c r="AE302" s="41"/>
      <c r="AF302" s="41"/>
    </row>
    <row r="303" spans="1:33" ht="99" x14ac:dyDescent="0.3">
      <c r="A303" s="392"/>
      <c r="B303" s="395"/>
      <c r="C303" s="268"/>
      <c r="D303" s="140"/>
      <c r="E303" s="140"/>
      <c r="F303" s="140" t="s">
        <v>703</v>
      </c>
      <c r="G303" s="140" t="s">
        <v>702</v>
      </c>
      <c r="H303" s="35"/>
      <c r="I303" s="117">
        <v>1</v>
      </c>
      <c r="J303" s="31" t="s">
        <v>699</v>
      </c>
      <c r="K303" s="173" t="s">
        <v>1067</v>
      </c>
      <c r="L303" s="173" t="s">
        <v>1068</v>
      </c>
      <c r="M303" s="173"/>
      <c r="N303" s="177"/>
      <c r="O303" s="49" t="s">
        <v>811</v>
      </c>
      <c r="P303" s="32" t="s">
        <v>1135</v>
      </c>
      <c r="Q303" s="35" t="s">
        <v>180</v>
      </c>
      <c r="R303" s="36">
        <v>20000000</v>
      </c>
      <c r="S303" s="41"/>
      <c r="T303" s="41"/>
      <c r="U303" s="41"/>
      <c r="V303" s="41"/>
      <c r="W303" s="41"/>
      <c r="X303" s="41"/>
      <c r="Y303" s="41"/>
      <c r="Z303" s="41"/>
      <c r="AA303" s="41"/>
      <c r="AB303" s="41"/>
      <c r="AC303" s="41"/>
      <c r="AD303" s="41"/>
      <c r="AE303" s="41"/>
      <c r="AF303" s="41"/>
    </row>
    <row r="304" spans="1:33" ht="90" customHeight="1" x14ac:dyDescent="0.3">
      <c r="A304" s="392"/>
      <c r="B304" s="395"/>
      <c r="C304" s="268"/>
      <c r="D304" s="140"/>
      <c r="E304" s="140"/>
      <c r="F304" s="140" t="s">
        <v>701</v>
      </c>
      <c r="G304" s="140" t="s">
        <v>700</v>
      </c>
      <c r="H304" s="35"/>
      <c r="I304" s="117">
        <v>1</v>
      </c>
      <c r="J304" s="31" t="s">
        <v>699</v>
      </c>
      <c r="K304" s="173" t="s">
        <v>698</v>
      </c>
      <c r="L304" s="173" t="s">
        <v>1069</v>
      </c>
      <c r="M304" s="173"/>
      <c r="N304" s="177"/>
      <c r="O304" s="49" t="s">
        <v>811</v>
      </c>
      <c r="P304" s="32" t="s">
        <v>1135</v>
      </c>
      <c r="Q304" s="35" t="s">
        <v>180</v>
      </c>
      <c r="R304" s="35" t="s">
        <v>696</v>
      </c>
      <c r="S304" s="41"/>
      <c r="T304" s="41"/>
      <c r="U304" s="41"/>
      <c r="V304" s="41"/>
      <c r="W304" s="41"/>
      <c r="X304" s="41"/>
      <c r="Y304" s="41"/>
      <c r="Z304" s="41"/>
      <c r="AA304" s="41"/>
      <c r="AB304" s="41"/>
      <c r="AC304" s="41"/>
      <c r="AD304" s="41"/>
      <c r="AE304" s="41"/>
      <c r="AF304" s="41"/>
    </row>
    <row r="305" spans="1:32" ht="142.5" customHeight="1" x14ac:dyDescent="0.3">
      <c r="A305" s="392"/>
      <c r="B305" s="395" t="s">
        <v>695</v>
      </c>
      <c r="C305" s="268"/>
      <c r="D305" s="140"/>
      <c r="E305" s="140"/>
      <c r="F305" s="140" t="s">
        <v>694</v>
      </c>
      <c r="G305" s="140" t="s">
        <v>693</v>
      </c>
      <c r="H305" s="35"/>
      <c r="I305" s="117">
        <v>5</v>
      </c>
      <c r="J305" s="282" t="s">
        <v>1129</v>
      </c>
      <c r="K305" s="173" t="s">
        <v>1126</v>
      </c>
      <c r="L305" s="173" t="s">
        <v>1070</v>
      </c>
      <c r="M305" s="173"/>
      <c r="N305" s="177"/>
      <c r="O305" s="49" t="s">
        <v>811</v>
      </c>
      <c r="P305" s="32" t="s">
        <v>1136</v>
      </c>
      <c r="Q305" s="35" t="s">
        <v>684</v>
      </c>
      <c r="R305" s="92" t="s">
        <v>692</v>
      </c>
      <c r="S305" s="41"/>
      <c r="T305" s="41"/>
      <c r="U305" s="41"/>
      <c r="V305" s="41"/>
      <c r="W305" s="41"/>
      <c r="X305" s="41"/>
      <c r="Y305" s="41"/>
      <c r="Z305" s="41"/>
      <c r="AA305" s="41"/>
      <c r="AB305" s="41"/>
      <c r="AC305" s="41"/>
      <c r="AD305" s="41"/>
      <c r="AE305" s="41"/>
      <c r="AF305" s="41"/>
    </row>
    <row r="306" spans="1:32" ht="115.5" x14ac:dyDescent="0.3">
      <c r="A306" s="392"/>
      <c r="B306" s="395"/>
      <c r="C306" s="268"/>
      <c r="D306" s="140"/>
      <c r="E306" s="140"/>
      <c r="F306" s="140" t="s">
        <v>691</v>
      </c>
      <c r="G306" s="140" t="s">
        <v>690</v>
      </c>
      <c r="H306" s="35"/>
      <c r="I306" s="117">
        <v>6</v>
      </c>
      <c r="J306" s="284"/>
      <c r="K306" s="173" t="s">
        <v>1124</v>
      </c>
      <c r="L306" s="173" t="s">
        <v>1125</v>
      </c>
      <c r="M306" s="173"/>
      <c r="N306" s="177"/>
      <c r="O306" s="49" t="s">
        <v>811</v>
      </c>
      <c r="P306" s="122" t="s">
        <v>1136</v>
      </c>
      <c r="Q306" s="35" t="s">
        <v>684</v>
      </c>
      <c r="R306" s="35" t="s">
        <v>689</v>
      </c>
      <c r="S306" s="41"/>
      <c r="T306" s="41"/>
      <c r="U306" s="41"/>
      <c r="V306" s="41"/>
      <c r="W306" s="41"/>
      <c r="X306" s="41"/>
      <c r="Y306" s="41"/>
      <c r="Z306" s="41"/>
      <c r="AA306" s="41"/>
      <c r="AB306" s="41"/>
      <c r="AC306" s="41"/>
      <c r="AD306" s="41"/>
      <c r="AE306" s="41"/>
      <c r="AF306" s="41"/>
    </row>
    <row r="307" spans="1:32" ht="96.75" customHeight="1" x14ac:dyDescent="0.3">
      <c r="A307" s="392"/>
      <c r="B307" s="395"/>
      <c r="C307" s="268"/>
      <c r="D307" s="140"/>
      <c r="E307" s="140"/>
      <c r="F307" s="140" t="s">
        <v>688</v>
      </c>
      <c r="G307" s="140" t="s">
        <v>687</v>
      </c>
      <c r="H307" s="117"/>
      <c r="I307" s="117">
        <v>1</v>
      </c>
      <c r="J307" s="31" t="s">
        <v>1128</v>
      </c>
      <c r="K307" s="140" t="s">
        <v>1071</v>
      </c>
      <c r="L307" s="140" t="s">
        <v>1123</v>
      </c>
      <c r="M307" s="176"/>
      <c r="N307" s="177"/>
      <c r="O307" s="49" t="s">
        <v>811</v>
      </c>
      <c r="P307" s="42" t="s">
        <v>1137</v>
      </c>
      <c r="Q307" s="35" t="s">
        <v>684</v>
      </c>
      <c r="R307" s="37">
        <v>60000000</v>
      </c>
      <c r="S307" s="41"/>
      <c r="T307" s="41"/>
      <c r="U307" s="41"/>
      <c r="V307" s="41"/>
      <c r="W307" s="41"/>
      <c r="X307" s="41"/>
      <c r="Y307" s="41"/>
      <c r="Z307" s="41"/>
      <c r="AA307" s="41"/>
      <c r="AB307" s="41"/>
      <c r="AC307" s="41"/>
      <c r="AD307" s="41"/>
      <c r="AE307" s="41"/>
      <c r="AF307" s="41"/>
    </row>
    <row r="308" spans="1:32" ht="66" customHeight="1" x14ac:dyDescent="0.3">
      <c r="A308" s="392"/>
      <c r="B308" s="395"/>
      <c r="C308" s="268"/>
      <c r="D308" s="140"/>
      <c r="E308" s="140"/>
      <c r="F308" s="269" t="s">
        <v>686</v>
      </c>
      <c r="G308" s="269" t="s">
        <v>685</v>
      </c>
      <c r="H308" s="117"/>
      <c r="I308" s="117"/>
      <c r="J308" s="153" t="s">
        <v>1132</v>
      </c>
      <c r="K308" s="140" t="s">
        <v>1072</v>
      </c>
      <c r="L308" s="140" t="s">
        <v>1127</v>
      </c>
      <c r="M308" s="176"/>
      <c r="N308" s="177"/>
      <c r="O308" s="49" t="s">
        <v>811</v>
      </c>
      <c r="P308" s="122" t="s">
        <v>1136</v>
      </c>
      <c r="Q308" s="35" t="s">
        <v>684</v>
      </c>
      <c r="R308" s="94">
        <v>280000000</v>
      </c>
      <c r="S308" s="41"/>
      <c r="T308" s="41"/>
      <c r="U308" s="41"/>
      <c r="V308" s="41"/>
      <c r="W308" s="41"/>
      <c r="X308" s="41"/>
      <c r="Y308" s="41"/>
      <c r="Z308" s="41"/>
      <c r="AA308" s="41"/>
      <c r="AB308" s="41"/>
      <c r="AC308" s="41"/>
      <c r="AD308" s="41"/>
      <c r="AE308" s="41"/>
      <c r="AF308" s="41"/>
    </row>
    <row r="309" spans="1:32" ht="45" customHeight="1" x14ac:dyDescent="0.3">
      <c r="A309" s="392"/>
      <c r="B309" s="395"/>
      <c r="C309" s="268"/>
      <c r="D309" s="140"/>
      <c r="E309" s="140"/>
      <c r="F309" s="275"/>
      <c r="G309" s="275"/>
      <c r="H309" s="117"/>
      <c r="I309" s="117"/>
      <c r="J309" s="31"/>
      <c r="K309" s="140" t="s">
        <v>1165</v>
      </c>
      <c r="L309" s="140" t="s">
        <v>1130</v>
      </c>
      <c r="M309" s="176"/>
      <c r="N309" s="177"/>
      <c r="O309" s="49" t="s">
        <v>811</v>
      </c>
      <c r="P309" s="122" t="s">
        <v>1136</v>
      </c>
      <c r="Q309" s="35" t="s">
        <v>1134</v>
      </c>
      <c r="R309" s="94">
        <v>300000000</v>
      </c>
      <c r="S309" s="41"/>
      <c r="T309" s="41"/>
      <c r="U309" s="41"/>
      <c r="V309" s="41"/>
      <c r="W309" s="41"/>
      <c r="X309" s="41"/>
      <c r="Y309" s="41"/>
      <c r="Z309" s="41"/>
      <c r="AA309" s="41"/>
      <c r="AB309" s="41"/>
      <c r="AC309" s="41"/>
      <c r="AD309" s="41"/>
      <c r="AE309" s="41"/>
      <c r="AF309" s="41"/>
    </row>
    <row r="310" spans="1:32" ht="64.5" customHeight="1" x14ac:dyDescent="0.3">
      <c r="A310" s="392"/>
      <c r="B310" s="395"/>
      <c r="C310" s="268"/>
      <c r="D310" s="140"/>
      <c r="E310" s="140"/>
      <c r="F310" s="275"/>
      <c r="G310" s="275"/>
      <c r="H310" s="117"/>
      <c r="I310" s="117"/>
      <c r="J310" s="31"/>
      <c r="K310" s="140" t="s">
        <v>1131</v>
      </c>
      <c r="L310" s="140" t="s">
        <v>1133</v>
      </c>
      <c r="M310" s="176"/>
      <c r="N310" s="177"/>
      <c r="O310" s="49" t="s">
        <v>811</v>
      </c>
      <c r="P310" s="122" t="s">
        <v>1136</v>
      </c>
      <c r="Q310" s="35" t="s">
        <v>1134</v>
      </c>
      <c r="R310" s="94">
        <v>800000000</v>
      </c>
      <c r="S310" s="41"/>
      <c r="T310" s="41"/>
      <c r="U310" s="41"/>
      <c r="V310" s="41"/>
      <c r="W310" s="41"/>
      <c r="X310" s="41"/>
      <c r="Y310" s="41"/>
      <c r="Z310" s="41"/>
      <c r="AA310" s="41"/>
      <c r="AB310" s="41"/>
      <c r="AC310" s="41"/>
      <c r="AD310" s="41"/>
      <c r="AE310" s="41"/>
      <c r="AF310" s="41"/>
    </row>
    <row r="311" spans="1:32" ht="48" customHeight="1" x14ac:dyDescent="0.3">
      <c r="A311" s="262" t="s">
        <v>758</v>
      </c>
      <c r="B311" s="259" t="s">
        <v>759</v>
      </c>
      <c r="C311" s="231" t="s">
        <v>770</v>
      </c>
      <c r="D311" s="285" t="s">
        <v>769</v>
      </c>
      <c r="E311" s="406"/>
      <c r="F311" s="285" t="s">
        <v>775</v>
      </c>
      <c r="G311" s="140" t="s">
        <v>780</v>
      </c>
      <c r="H311" s="229"/>
      <c r="I311" s="229"/>
      <c r="J311" s="233"/>
      <c r="K311" s="134" t="s">
        <v>782</v>
      </c>
      <c r="L311" s="141" t="s">
        <v>1084</v>
      </c>
      <c r="M311" s="186"/>
      <c r="N311" s="159"/>
      <c r="O311" s="53" t="s">
        <v>1099</v>
      </c>
      <c r="P311" s="26"/>
      <c r="Q311" s="91" t="s">
        <v>776</v>
      </c>
      <c r="R311" s="95">
        <v>99936593.900000006</v>
      </c>
      <c r="S311" s="15"/>
      <c r="T311" s="15"/>
      <c r="U311" s="15"/>
      <c r="V311" s="15"/>
      <c r="W311" s="15"/>
      <c r="X311" s="15"/>
      <c r="Y311" s="15"/>
      <c r="Z311" s="15"/>
      <c r="AA311" s="15"/>
      <c r="AB311" s="15"/>
      <c r="AC311" s="15"/>
      <c r="AD311" s="15"/>
      <c r="AE311" s="15"/>
      <c r="AF311" s="15"/>
    </row>
    <row r="312" spans="1:32" ht="60.75" customHeight="1" x14ac:dyDescent="0.3">
      <c r="A312" s="263"/>
      <c r="B312" s="259"/>
      <c r="C312" s="231"/>
      <c r="D312" s="285"/>
      <c r="E312" s="406"/>
      <c r="F312" s="285"/>
      <c r="G312" s="140" t="s">
        <v>781</v>
      </c>
      <c r="H312" s="230"/>
      <c r="I312" s="230"/>
      <c r="J312" s="234"/>
      <c r="K312" s="147" t="s">
        <v>783</v>
      </c>
      <c r="L312" s="34" t="s">
        <v>1085</v>
      </c>
      <c r="M312" s="186"/>
      <c r="N312" s="159"/>
      <c r="O312" s="53" t="s">
        <v>1099</v>
      </c>
      <c r="P312" s="26"/>
      <c r="Q312" s="91" t="s">
        <v>776</v>
      </c>
      <c r="R312" s="96">
        <v>223219375</v>
      </c>
      <c r="S312" s="15"/>
      <c r="T312" s="15"/>
      <c r="U312" s="15"/>
      <c r="V312" s="15"/>
      <c r="W312" s="15"/>
      <c r="X312" s="15"/>
      <c r="Y312" s="15"/>
      <c r="Z312" s="15"/>
      <c r="AA312" s="15"/>
      <c r="AB312" s="15"/>
      <c r="AC312" s="15"/>
      <c r="AD312" s="15"/>
      <c r="AE312" s="15"/>
      <c r="AF312" s="15"/>
    </row>
    <row r="313" spans="1:32" ht="48.75" customHeight="1" x14ac:dyDescent="0.3">
      <c r="A313" s="263"/>
      <c r="B313" s="259"/>
      <c r="C313" s="231"/>
      <c r="D313" s="285"/>
      <c r="E313" s="406"/>
      <c r="F313" s="285" t="s">
        <v>774</v>
      </c>
      <c r="G313" s="405" t="s">
        <v>778</v>
      </c>
      <c r="H313" s="229"/>
      <c r="I313" s="229"/>
      <c r="J313" s="233"/>
      <c r="K313" s="134" t="s">
        <v>784</v>
      </c>
      <c r="L313" s="34" t="s">
        <v>1086</v>
      </c>
      <c r="M313" s="186"/>
      <c r="N313" s="159"/>
      <c r="O313" s="53" t="s">
        <v>1099</v>
      </c>
      <c r="P313" s="26"/>
      <c r="Q313" s="91" t="s">
        <v>776</v>
      </c>
      <c r="R313" s="95">
        <v>93161231.900000006</v>
      </c>
      <c r="S313" s="15"/>
      <c r="T313" s="15"/>
      <c r="U313" s="15"/>
      <c r="V313" s="15"/>
      <c r="W313" s="15"/>
      <c r="X313" s="15"/>
      <c r="Y313" s="15"/>
      <c r="Z313" s="15"/>
      <c r="AA313" s="15"/>
      <c r="AB313" s="15"/>
      <c r="AC313" s="15"/>
      <c r="AD313" s="15"/>
      <c r="AE313" s="15"/>
      <c r="AF313" s="15"/>
    </row>
    <row r="314" spans="1:32" ht="42" customHeight="1" x14ac:dyDescent="0.3">
      <c r="A314" s="263"/>
      <c r="B314" s="259"/>
      <c r="C314" s="231"/>
      <c r="D314" s="285"/>
      <c r="E314" s="406"/>
      <c r="F314" s="285"/>
      <c r="G314" s="405"/>
      <c r="H314" s="232"/>
      <c r="I314" s="232"/>
      <c r="J314" s="235"/>
      <c r="K314" s="147" t="s">
        <v>785</v>
      </c>
      <c r="L314" s="34"/>
      <c r="M314" s="186"/>
      <c r="N314" s="159"/>
      <c r="O314" s="53" t="s">
        <v>1099</v>
      </c>
      <c r="P314" s="26"/>
      <c r="Q314" s="91" t="s">
        <v>776</v>
      </c>
      <c r="R314" s="96">
        <v>640000000</v>
      </c>
      <c r="S314" s="15"/>
      <c r="T314" s="15"/>
      <c r="U314" s="15"/>
      <c r="V314" s="15"/>
      <c r="W314" s="15"/>
      <c r="X314" s="15"/>
      <c r="Y314" s="15"/>
      <c r="Z314" s="15"/>
      <c r="AA314" s="15"/>
      <c r="AB314" s="15"/>
      <c r="AC314" s="15"/>
      <c r="AD314" s="15"/>
      <c r="AE314" s="15"/>
      <c r="AF314" s="15"/>
    </row>
    <row r="315" spans="1:32" ht="45" customHeight="1" x14ac:dyDescent="0.3">
      <c r="A315" s="263"/>
      <c r="B315" s="259"/>
      <c r="C315" s="231"/>
      <c r="D315" s="285"/>
      <c r="E315" s="406"/>
      <c r="F315" s="285"/>
      <c r="G315" s="405"/>
      <c r="H315" s="232"/>
      <c r="I315" s="232"/>
      <c r="J315" s="235"/>
      <c r="K315" s="147" t="s">
        <v>786</v>
      </c>
      <c r="L315" s="34" t="s">
        <v>1087</v>
      </c>
      <c r="M315" s="186"/>
      <c r="N315" s="159"/>
      <c r="O315" s="53" t="s">
        <v>1099</v>
      </c>
      <c r="P315" s="26"/>
      <c r="Q315" s="91" t="s">
        <v>776</v>
      </c>
      <c r="R315" s="96">
        <v>81304347.299999997</v>
      </c>
      <c r="S315" s="15"/>
      <c r="T315" s="15"/>
      <c r="U315" s="15"/>
      <c r="V315" s="15"/>
      <c r="W315" s="15"/>
      <c r="X315" s="15"/>
      <c r="Y315" s="15"/>
      <c r="Z315" s="15"/>
      <c r="AA315" s="15"/>
      <c r="AB315" s="15"/>
      <c r="AC315" s="15"/>
      <c r="AD315" s="15"/>
      <c r="AE315" s="15"/>
      <c r="AF315" s="15"/>
    </row>
    <row r="316" spans="1:32" ht="60" customHeight="1" x14ac:dyDescent="0.3">
      <c r="A316" s="263"/>
      <c r="B316" s="259"/>
      <c r="C316" s="231"/>
      <c r="D316" s="285"/>
      <c r="E316" s="406"/>
      <c r="F316" s="285"/>
      <c r="G316" s="405"/>
      <c r="H316" s="230"/>
      <c r="I316" s="230"/>
      <c r="J316" s="234"/>
      <c r="K316" s="154" t="s">
        <v>787</v>
      </c>
      <c r="L316" s="34" t="s">
        <v>1088</v>
      </c>
      <c r="M316" s="186"/>
      <c r="N316" s="159"/>
      <c r="O316" s="53" t="s">
        <v>1099</v>
      </c>
      <c r="P316" s="26"/>
      <c r="Q316" s="91" t="s">
        <v>776</v>
      </c>
      <c r="R316" s="97">
        <v>500000000</v>
      </c>
      <c r="S316" s="15"/>
      <c r="T316" s="15"/>
      <c r="U316" s="15"/>
      <c r="V316" s="15"/>
      <c r="W316" s="15"/>
      <c r="X316" s="15"/>
      <c r="Y316" s="15"/>
      <c r="Z316" s="15"/>
      <c r="AA316" s="15"/>
      <c r="AB316" s="15"/>
      <c r="AC316" s="15"/>
      <c r="AD316" s="15"/>
      <c r="AE316" s="15"/>
      <c r="AF316" s="15"/>
    </row>
    <row r="317" spans="1:32" ht="82.5" x14ac:dyDescent="0.3">
      <c r="A317" s="263"/>
      <c r="B317" s="259"/>
      <c r="C317" s="93" t="s">
        <v>768</v>
      </c>
      <c r="D317" s="155" t="s">
        <v>767</v>
      </c>
      <c r="E317" s="406"/>
      <c r="F317" s="34" t="s">
        <v>773</v>
      </c>
      <c r="G317" s="141"/>
      <c r="H317" s="158"/>
      <c r="I317" s="158"/>
      <c r="J317" s="141"/>
      <c r="K317" s="34" t="s">
        <v>788</v>
      </c>
      <c r="L317" s="34" t="s">
        <v>1089</v>
      </c>
      <c r="M317" s="186"/>
      <c r="N317" s="159"/>
      <c r="O317" s="53" t="s">
        <v>1099</v>
      </c>
      <c r="P317" s="26"/>
      <c r="Q317" s="98" t="s">
        <v>777</v>
      </c>
      <c r="R317" s="99">
        <v>1795973665</v>
      </c>
      <c r="S317" s="15"/>
      <c r="T317" s="15"/>
      <c r="U317" s="15"/>
      <c r="V317" s="15"/>
      <c r="W317" s="15"/>
      <c r="X317" s="15"/>
      <c r="Y317" s="15"/>
      <c r="Z317" s="15"/>
      <c r="AA317" s="15"/>
      <c r="AB317" s="15"/>
      <c r="AC317" s="15"/>
      <c r="AD317" s="15"/>
      <c r="AE317" s="15"/>
      <c r="AF317" s="15"/>
    </row>
    <row r="318" spans="1:32" ht="64.5" customHeight="1" x14ac:dyDescent="0.3">
      <c r="A318" s="263"/>
      <c r="B318" s="259"/>
      <c r="C318" s="268" t="s">
        <v>766</v>
      </c>
      <c r="D318" s="248" t="s">
        <v>765</v>
      </c>
      <c r="E318" s="406"/>
      <c r="F318" s="248" t="s">
        <v>772</v>
      </c>
      <c r="G318" s="405" t="s">
        <v>779</v>
      </c>
      <c r="H318" s="229"/>
      <c r="I318" s="229"/>
      <c r="J318" s="233"/>
      <c r="K318" s="34" t="s">
        <v>789</v>
      </c>
      <c r="L318" s="34" t="s">
        <v>1090</v>
      </c>
      <c r="M318" s="186"/>
      <c r="N318" s="159"/>
      <c r="O318" s="53" t="s">
        <v>1099</v>
      </c>
      <c r="P318" s="26"/>
      <c r="Q318" s="91" t="s">
        <v>776</v>
      </c>
      <c r="R318" s="100">
        <v>250000000</v>
      </c>
      <c r="S318" s="15"/>
      <c r="T318" s="15"/>
      <c r="U318" s="15"/>
      <c r="V318" s="15"/>
      <c r="W318" s="15"/>
      <c r="X318" s="15"/>
      <c r="Y318" s="15"/>
      <c r="Z318" s="15"/>
      <c r="AA318" s="15"/>
      <c r="AB318" s="15"/>
      <c r="AC318" s="15"/>
      <c r="AD318" s="15"/>
      <c r="AE318" s="15"/>
      <c r="AF318" s="15"/>
    </row>
    <row r="319" spans="1:32" ht="62.25" customHeight="1" x14ac:dyDescent="0.3">
      <c r="A319" s="263"/>
      <c r="B319" s="259"/>
      <c r="C319" s="268"/>
      <c r="D319" s="248"/>
      <c r="E319" s="406"/>
      <c r="F319" s="248"/>
      <c r="G319" s="405"/>
      <c r="H319" s="232"/>
      <c r="I319" s="232"/>
      <c r="J319" s="235"/>
      <c r="K319" s="34" t="s">
        <v>790</v>
      </c>
      <c r="L319" s="34" t="s">
        <v>1091</v>
      </c>
      <c r="M319" s="186"/>
      <c r="N319" s="159"/>
      <c r="O319" s="53" t="s">
        <v>1099</v>
      </c>
      <c r="P319" s="26"/>
      <c r="Q319" s="91" t="s">
        <v>776</v>
      </c>
      <c r="R319" s="101">
        <v>60000000</v>
      </c>
      <c r="S319" s="15"/>
      <c r="T319" s="15"/>
      <c r="U319" s="15"/>
      <c r="V319" s="15"/>
      <c r="W319" s="15"/>
      <c r="X319" s="15"/>
      <c r="Y319" s="15"/>
      <c r="Z319" s="15"/>
      <c r="AA319" s="15"/>
      <c r="AB319" s="15"/>
      <c r="AC319" s="15"/>
      <c r="AD319" s="15"/>
      <c r="AE319" s="15"/>
      <c r="AF319" s="15"/>
    </row>
    <row r="320" spans="1:32" ht="48.75" customHeight="1" x14ac:dyDescent="0.3">
      <c r="A320" s="263"/>
      <c r="B320" s="259"/>
      <c r="C320" s="268"/>
      <c r="D320" s="248"/>
      <c r="E320" s="406"/>
      <c r="F320" s="248"/>
      <c r="G320" s="405"/>
      <c r="H320" s="232"/>
      <c r="I320" s="232"/>
      <c r="J320" s="235"/>
      <c r="K320" s="149" t="s">
        <v>791</v>
      </c>
      <c r="L320" s="34" t="s">
        <v>1092</v>
      </c>
      <c r="M320" s="186"/>
      <c r="N320" s="159"/>
      <c r="O320" s="53" t="s">
        <v>1099</v>
      </c>
      <c r="P320" s="26"/>
      <c r="Q320" s="91" t="s">
        <v>776</v>
      </c>
      <c r="R320" s="101">
        <v>50000000</v>
      </c>
      <c r="S320" s="15"/>
      <c r="T320" s="15"/>
      <c r="U320" s="15"/>
      <c r="V320" s="15"/>
      <c r="W320" s="15"/>
      <c r="X320" s="15"/>
      <c r="Y320" s="15"/>
      <c r="Z320" s="15"/>
      <c r="AA320" s="15"/>
      <c r="AB320" s="15"/>
      <c r="AC320" s="15"/>
      <c r="AD320" s="15"/>
      <c r="AE320" s="15"/>
      <c r="AF320" s="15"/>
    </row>
    <row r="321" spans="1:32" ht="27.75" customHeight="1" x14ac:dyDescent="0.3">
      <c r="A321" s="263"/>
      <c r="B321" s="259"/>
      <c r="C321" s="231" t="s">
        <v>764</v>
      </c>
      <c r="D321" s="285" t="s">
        <v>763</v>
      </c>
      <c r="E321" s="406"/>
      <c r="F321" s="405" t="s">
        <v>771</v>
      </c>
      <c r="G321" s="233"/>
      <c r="H321" s="232"/>
      <c r="I321" s="232"/>
      <c r="J321" s="235"/>
      <c r="K321" s="141" t="s">
        <v>792</v>
      </c>
      <c r="L321" s="141" t="s">
        <v>1093</v>
      </c>
      <c r="M321" s="186"/>
      <c r="N321" s="159"/>
      <c r="O321" s="53" t="s">
        <v>1099</v>
      </c>
      <c r="P321" s="26"/>
      <c r="Q321" s="91" t="s">
        <v>776</v>
      </c>
      <c r="R321" s="101">
        <v>50000000</v>
      </c>
      <c r="S321" s="15"/>
      <c r="T321" s="15"/>
      <c r="U321" s="15"/>
      <c r="V321" s="15"/>
      <c r="W321" s="15"/>
      <c r="X321" s="15"/>
      <c r="Y321" s="15"/>
      <c r="Z321" s="15"/>
      <c r="AA321" s="15"/>
      <c r="AB321" s="15"/>
      <c r="AC321" s="15"/>
      <c r="AD321" s="15"/>
      <c r="AE321" s="15"/>
      <c r="AF321" s="15"/>
    </row>
    <row r="322" spans="1:32" ht="31.5" customHeight="1" x14ac:dyDescent="0.3">
      <c r="A322" s="263"/>
      <c r="B322" s="259"/>
      <c r="C322" s="231"/>
      <c r="D322" s="285"/>
      <c r="E322" s="406"/>
      <c r="F322" s="405"/>
      <c r="G322" s="235"/>
      <c r="H322" s="232"/>
      <c r="I322" s="232"/>
      <c r="J322" s="235"/>
      <c r="K322" s="34" t="s">
        <v>1100</v>
      </c>
      <c r="L322" s="34" t="s">
        <v>1101</v>
      </c>
      <c r="M322" s="186"/>
      <c r="N322" s="159"/>
      <c r="O322" s="53" t="s">
        <v>1099</v>
      </c>
      <c r="P322" s="26"/>
      <c r="Q322" s="91" t="s">
        <v>776</v>
      </c>
      <c r="R322" s="101">
        <v>60000000</v>
      </c>
      <c r="S322" s="15"/>
      <c r="T322" s="15"/>
      <c r="U322" s="15"/>
      <c r="V322" s="15"/>
      <c r="W322" s="15"/>
      <c r="X322" s="15"/>
      <c r="Y322" s="15"/>
      <c r="Z322" s="15"/>
      <c r="AA322" s="15"/>
      <c r="AB322" s="15"/>
      <c r="AC322" s="15"/>
      <c r="AD322" s="15"/>
      <c r="AE322" s="15"/>
      <c r="AF322" s="15"/>
    </row>
    <row r="323" spans="1:32" ht="56.25" customHeight="1" x14ac:dyDescent="0.3">
      <c r="A323" s="263"/>
      <c r="B323" s="259"/>
      <c r="C323" s="231"/>
      <c r="D323" s="285"/>
      <c r="E323" s="406"/>
      <c r="F323" s="405"/>
      <c r="G323" s="235"/>
      <c r="H323" s="232"/>
      <c r="I323" s="232"/>
      <c r="J323" s="235"/>
      <c r="K323" s="156" t="s">
        <v>1097</v>
      </c>
      <c r="L323" s="34" t="s">
        <v>1098</v>
      </c>
      <c r="M323" s="186"/>
      <c r="N323" s="159"/>
      <c r="O323" s="53" t="s">
        <v>1099</v>
      </c>
      <c r="P323" s="26"/>
      <c r="Q323" s="91" t="s">
        <v>776</v>
      </c>
      <c r="R323" s="101">
        <v>180000000</v>
      </c>
      <c r="S323" s="15"/>
      <c r="T323" s="15"/>
      <c r="U323" s="15"/>
      <c r="V323" s="15"/>
      <c r="W323" s="15"/>
      <c r="X323" s="15"/>
      <c r="Y323" s="15"/>
      <c r="Z323" s="15"/>
      <c r="AA323" s="15"/>
      <c r="AB323" s="15"/>
      <c r="AC323" s="15"/>
      <c r="AD323" s="15"/>
      <c r="AE323" s="15"/>
      <c r="AF323" s="15"/>
    </row>
    <row r="324" spans="1:32" ht="45.75" customHeight="1" x14ac:dyDescent="0.3">
      <c r="A324" s="263"/>
      <c r="B324" s="259"/>
      <c r="C324" s="231"/>
      <c r="D324" s="285"/>
      <c r="E324" s="406"/>
      <c r="F324" s="405"/>
      <c r="G324" s="235"/>
      <c r="H324" s="232"/>
      <c r="I324" s="232"/>
      <c r="J324" s="235"/>
      <c r="K324" s="34" t="s">
        <v>793</v>
      </c>
      <c r="L324" s="34" t="s">
        <v>1095</v>
      </c>
      <c r="M324" s="186"/>
      <c r="N324" s="159"/>
      <c r="O324" s="53" t="s">
        <v>1099</v>
      </c>
      <c r="P324" s="26"/>
      <c r="Q324" s="91" t="s">
        <v>776</v>
      </c>
      <c r="R324" s="101">
        <v>500000000</v>
      </c>
      <c r="S324" s="15"/>
      <c r="T324" s="15"/>
      <c r="U324" s="15"/>
      <c r="V324" s="15"/>
      <c r="W324" s="15"/>
      <c r="X324" s="15"/>
      <c r="Y324" s="15"/>
      <c r="Z324" s="15"/>
      <c r="AA324" s="15"/>
      <c r="AB324" s="15"/>
      <c r="AC324" s="15"/>
      <c r="AD324" s="15"/>
      <c r="AE324" s="15"/>
      <c r="AF324" s="15"/>
    </row>
    <row r="325" spans="1:32" ht="42.75" customHeight="1" x14ac:dyDescent="0.3">
      <c r="A325" s="263"/>
      <c r="B325" s="259"/>
      <c r="C325" s="231"/>
      <c r="D325" s="285"/>
      <c r="E325" s="406"/>
      <c r="F325" s="405"/>
      <c r="G325" s="235"/>
      <c r="H325" s="232"/>
      <c r="I325" s="232"/>
      <c r="J325" s="235"/>
      <c r="K325" s="34" t="s">
        <v>794</v>
      </c>
      <c r="L325" s="34" t="s">
        <v>1094</v>
      </c>
      <c r="M325" s="186"/>
      <c r="N325" s="159"/>
      <c r="O325" s="53" t="s">
        <v>1099</v>
      </c>
      <c r="P325" s="26"/>
      <c r="Q325" s="91" t="s">
        <v>776</v>
      </c>
      <c r="R325" s="101">
        <v>300000000</v>
      </c>
      <c r="S325" s="15"/>
      <c r="T325" s="15"/>
      <c r="U325" s="15"/>
      <c r="V325" s="15"/>
      <c r="W325" s="15"/>
      <c r="X325" s="15"/>
      <c r="Y325" s="15"/>
      <c r="Z325" s="15"/>
      <c r="AA325" s="15"/>
      <c r="AB325" s="15"/>
      <c r="AC325" s="15"/>
      <c r="AD325" s="15"/>
      <c r="AE325" s="15"/>
      <c r="AF325" s="15"/>
    </row>
    <row r="326" spans="1:32" ht="73.5" customHeight="1" x14ac:dyDescent="0.3">
      <c r="A326" s="263"/>
      <c r="B326" s="259"/>
      <c r="C326" s="231"/>
      <c r="D326" s="285"/>
      <c r="E326" s="406"/>
      <c r="F326" s="405"/>
      <c r="G326" s="234"/>
      <c r="H326" s="230"/>
      <c r="I326" s="230"/>
      <c r="J326" s="234"/>
      <c r="K326" s="34" t="s">
        <v>1096</v>
      </c>
      <c r="L326" s="34" t="s">
        <v>1102</v>
      </c>
      <c r="M326" s="186"/>
      <c r="N326" s="159"/>
      <c r="O326" s="53" t="s">
        <v>1099</v>
      </c>
      <c r="P326" s="26"/>
      <c r="Q326" s="91" t="s">
        <v>776</v>
      </c>
      <c r="R326" s="102">
        <v>150000000</v>
      </c>
      <c r="S326" s="15"/>
      <c r="T326" s="15"/>
      <c r="U326" s="15"/>
      <c r="V326" s="15"/>
      <c r="W326" s="15"/>
      <c r="X326" s="15"/>
      <c r="Y326" s="15"/>
      <c r="Z326" s="15"/>
      <c r="AA326" s="15"/>
      <c r="AB326" s="15"/>
      <c r="AC326" s="15"/>
      <c r="AD326" s="15"/>
      <c r="AE326" s="15"/>
      <c r="AF326" s="15"/>
    </row>
    <row r="327" spans="1:32" ht="141.75" customHeight="1" x14ac:dyDescent="0.3">
      <c r="A327" s="263"/>
      <c r="B327" s="259" t="s">
        <v>735</v>
      </c>
      <c r="C327" s="260"/>
      <c r="D327" s="34"/>
      <c r="E327" s="34"/>
      <c r="F327" s="34" t="s">
        <v>736</v>
      </c>
      <c r="G327" s="34" t="s">
        <v>737</v>
      </c>
      <c r="H327" s="114"/>
      <c r="I327" s="25">
        <v>350</v>
      </c>
      <c r="J327" s="261" t="s">
        <v>738</v>
      </c>
      <c r="K327" s="34" t="s">
        <v>1104</v>
      </c>
      <c r="L327" s="34" t="s">
        <v>1103</v>
      </c>
      <c r="M327" s="186"/>
      <c r="N327" s="159"/>
      <c r="O327" s="12" t="s">
        <v>811</v>
      </c>
      <c r="P327" s="112" t="s">
        <v>739</v>
      </c>
      <c r="Q327" s="112" t="s">
        <v>1138</v>
      </c>
      <c r="R327" s="103" t="s">
        <v>740</v>
      </c>
      <c r="S327" s="15"/>
      <c r="T327" s="15"/>
      <c r="U327" s="15"/>
      <c r="V327" s="15"/>
      <c r="W327" s="15"/>
      <c r="X327" s="15"/>
      <c r="Y327" s="15"/>
      <c r="Z327" s="15"/>
      <c r="AA327" s="15"/>
      <c r="AB327" s="15"/>
      <c r="AC327" s="15"/>
      <c r="AD327" s="15"/>
      <c r="AE327" s="15"/>
      <c r="AF327" s="15"/>
    </row>
    <row r="328" spans="1:32" ht="110.25" customHeight="1" x14ac:dyDescent="0.3">
      <c r="A328" s="263"/>
      <c r="B328" s="259"/>
      <c r="C328" s="260"/>
      <c r="D328" s="34"/>
      <c r="E328" s="34"/>
      <c r="F328" s="34" t="s">
        <v>741</v>
      </c>
      <c r="G328" s="34" t="s">
        <v>742</v>
      </c>
      <c r="H328" s="114"/>
      <c r="I328" s="25">
        <v>200</v>
      </c>
      <c r="J328" s="261"/>
      <c r="K328" s="34" t="s">
        <v>1106</v>
      </c>
      <c r="L328" s="34" t="s">
        <v>1105</v>
      </c>
      <c r="M328" s="186"/>
      <c r="N328" s="159"/>
      <c r="O328" s="12" t="s">
        <v>811</v>
      </c>
      <c r="P328" s="112" t="s">
        <v>743</v>
      </c>
      <c r="Q328" s="112" t="s">
        <v>1138</v>
      </c>
      <c r="R328" s="103" t="s">
        <v>708</v>
      </c>
      <c r="S328" s="15"/>
      <c r="T328" s="15"/>
      <c r="U328" s="15"/>
      <c r="V328" s="15"/>
      <c r="W328" s="15"/>
      <c r="X328" s="15"/>
      <c r="Y328" s="15"/>
      <c r="Z328" s="15"/>
      <c r="AA328" s="15"/>
      <c r="AB328" s="15"/>
      <c r="AC328" s="15"/>
      <c r="AD328" s="15"/>
      <c r="AE328" s="15"/>
      <c r="AF328" s="15"/>
    </row>
    <row r="329" spans="1:32" ht="60.75" customHeight="1" x14ac:dyDescent="0.3">
      <c r="A329" s="263"/>
      <c r="B329" s="259"/>
      <c r="C329" s="260"/>
      <c r="D329" s="34"/>
      <c r="E329" s="34"/>
      <c r="F329" s="34" t="s">
        <v>744</v>
      </c>
      <c r="G329" s="34" t="s">
        <v>745</v>
      </c>
      <c r="H329" s="114"/>
      <c r="I329" s="25">
        <v>1</v>
      </c>
      <c r="J329" s="261"/>
      <c r="K329" s="34" t="s">
        <v>1107</v>
      </c>
      <c r="L329" s="34" t="s">
        <v>746</v>
      </c>
      <c r="M329" s="186"/>
      <c r="N329" s="159"/>
      <c r="O329" s="12" t="s">
        <v>811</v>
      </c>
      <c r="P329" s="112" t="s">
        <v>747</v>
      </c>
      <c r="Q329" s="112" t="s">
        <v>1138</v>
      </c>
      <c r="R329" s="103" t="s">
        <v>708</v>
      </c>
      <c r="S329" s="15"/>
      <c r="T329" s="15"/>
      <c r="U329" s="15"/>
      <c r="V329" s="15"/>
      <c r="W329" s="15"/>
      <c r="X329" s="15"/>
      <c r="Y329" s="15"/>
      <c r="Z329" s="15"/>
      <c r="AA329" s="15"/>
      <c r="AB329" s="15"/>
      <c r="AC329" s="15"/>
      <c r="AD329" s="15"/>
      <c r="AE329" s="15"/>
      <c r="AF329" s="15"/>
    </row>
    <row r="330" spans="1:32" ht="49.5" x14ac:dyDescent="0.3">
      <c r="A330" s="263"/>
      <c r="B330" s="259"/>
      <c r="C330" s="260"/>
      <c r="D330" s="34"/>
      <c r="E330" s="34"/>
      <c r="F330" s="34" t="s">
        <v>748</v>
      </c>
      <c r="G330" s="34" t="s">
        <v>749</v>
      </c>
      <c r="H330" s="114"/>
      <c r="I330" s="25">
        <v>1</v>
      </c>
      <c r="J330" s="261"/>
      <c r="K330" s="34" t="s">
        <v>1108</v>
      </c>
      <c r="L330" s="34" t="s">
        <v>750</v>
      </c>
      <c r="M330" s="186"/>
      <c r="N330" s="159"/>
      <c r="O330" s="12" t="s">
        <v>811</v>
      </c>
      <c r="P330" s="112" t="s">
        <v>751</v>
      </c>
      <c r="Q330" s="112" t="s">
        <v>1138</v>
      </c>
      <c r="R330" s="104">
        <v>130000000</v>
      </c>
      <c r="S330" s="15"/>
      <c r="T330" s="15"/>
      <c r="U330" s="15"/>
      <c r="V330" s="15"/>
      <c r="W330" s="15"/>
      <c r="X330" s="15"/>
      <c r="Y330" s="15"/>
      <c r="Z330" s="15"/>
      <c r="AA330" s="15"/>
      <c r="AB330" s="15"/>
      <c r="AC330" s="15"/>
      <c r="AD330" s="15"/>
      <c r="AE330" s="15"/>
      <c r="AF330" s="15"/>
    </row>
    <row r="331" spans="1:32" ht="132" customHeight="1" x14ac:dyDescent="0.3">
      <c r="A331" s="263"/>
      <c r="B331" s="259"/>
      <c r="C331" s="260"/>
      <c r="D331" s="34"/>
      <c r="E331" s="34"/>
      <c r="F331" s="34" t="s">
        <v>752</v>
      </c>
      <c r="G331" s="34" t="s">
        <v>753</v>
      </c>
      <c r="H331" s="114"/>
      <c r="I331" s="25">
        <v>10</v>
      </c>
      <c r="J331" s="261"/>
      <c r="K331" s="34" t="s">
        <v>1112</v>
      </c>
      <c r="L331" s="34" t="s">
        <v>1109</v>
      </c>
      <c r="M331" s="186"/>
      <c r="N331" s="159"/>
      <c r="O331" s="12" t="s">
        <v>811</v>
      </c>
      <c r="P331" s="112" t="s">
        <v>754</v>
      </c>
      <c r="Q331" s="112" t="s">
        <v>1138</v>
      </c>
      <c r="R331" s="104">
        <v>20000000</v>
      </c>
      <c r="S331" s="15"/>
      <c r="T331" s="15"/>
      <c r="U331" s="15"/>
      <c r="V331" s="15"/>
      <c r="W331" s="15"/>
      <c r="X331" s="15"/>
      <c r="Y331" s="15"/>
      <c r="Z331" s="15"/>
      <c r="AA331" s="15"/>
      <c r="AB331" s="15"/>
      <c r="AC331" s="15"/>
      <c r="AD331" s="15"/>
      <c r="AE331" s="15"/>
      <c r="AF331" s="15"/>
    </row>
    <row r="332" spans="1:32" ht="49.5" x14ac:dyDescent="0.3">
      <c r="A332" s="264"/>
      <c r="B332" s="259"/>
      <c r="C332" s="260"/>
      <c r="D332" s="34"/>
      <c r="E332" s="34"/>
      <c r="F332" s="34" t="s">
        <v>755</v>
      </c>
      <c r="G332" s="34" t="s">
        <v>756</v>
      </c>
      <c r="H332" s="114"/>
      <c r="I332" s="25">
        <v>0</v>
      </c>
      <c r="J332" s="261"/>
      <c r="K332" s="34" t="s">
        <v>1111</v>
      </c>
      <c r="L332" s="34" t="s">
        <v>1110</v>
      </c>
      <c r="M332" s="186"/>
      <c r="N332" s="159"/>
      <c r="O332" s="12" t="s">
        <v>811</v>
      </c>
      <c r="P332" s="112" t="s">
        <v>757</v>
      </c>
      <c r="Q332" s="112" t="s">
        <v>1138</v>
      </c>
      <c r="R332" s="104">
        <v>10000000</v>
      </c>
      <c r="S332" s="15"/>
      <c r="T332" s="15"/>
      <c r="U332" s="15"/>
      <c r="V332" s="15"/>
      <c r="W332" s="15"/>
      <c r="X332" s="15"/>
      <c r="Y332" s="15"/>
      <c r="Z332" s="15"/>
      <c r="AA332" s="15"/>
      <c r="AB332" s="15"/>
      <c r="AC332" s="15"/>
      <c r="AD332" s="15"/>
      <c r="AE332" s="15"/>
      <c r="AF332" s="15"/>
    </row>
    <row r="333" spans="1:32" x14ac:dyDescent="0.25">
      <c r="E333" s="123"/>
      <c r="F333" s="123"/>
      <c r="G333" s="123"/>
      <c r="H333" s="7"/>
      <c r="I333" s="7"/>
      <c r="J333" s="123"/>
      <c r="K333" s="123"/>
      <c r="L333" s="123"/>
    </row>
    <row r="334" spans="1:32" x14ac:dyDescent="0.25">
      <c r="E334" s="123"/>
      <c r="F334" s="123"/>
      <c r="G334" s="123"/>
      <c r="H334" s="7"/>
      <c r="I334" s="7"/>
      <c r="J334" s="123"/>
      <c r="K334" s="123"/>
      <c r="L334" s="123"/>
    </row>
    <row r="335" spans="1:32" x14ac:dyDescent="0.25">
      <c r="E335" s="123"/>
      <c r="F335" s="123"/>
      <c r="G335" s="123"/>
      <c r="H335" s="7"/>
      <c r="I335" s="7"/>
      <c r="J335" s="123"/>
      <c r="K335" s="123"/>
      <c r="L335" s="123"/>
    </row>
    <row r="336" spans="1:32" x14ac:dyDescent="0.25">
      <c r="E336" s="123"/>
      <c r="F336" s="123"/>
      <c r="G336" s="123"/>
      <c r="H336" s="7"/>
      <c r="I336" s="7"/>
      <c r="J336" s="123"/>
      <c r="K336" s="123"/>
      <c r="L336" s="123"/>
    </row>
    <row r="337" spans="5:12" x14ac:dyDescent="0.25">
      <c r="E337" s="123"/>
      <c r="F337" s="123"/>
      <c r="G337" s="123"/>
      <c r="H337" s="7"/>
      <c r="I337" s="7"/>
      <c r="J337" s="123"/>
      <c r="K337" s="123"/>
      <c r="L337" s="123"/>
    </row>
    <row r="338" spans="5:12" x14ac:dyDescent="0.25">
      <c r="E338" s="123"/>
      <c r="F338" s="123"/>
      <c r="G338" s="123"/>
      <c r="H338" s="7"/>
      <c r="I338" s="7"/>
      <c r="J338" s="123"/>
      <c r="K338" s="123"/>
      <c r="L338" s="123"/>
    </row>
    <row r="339" spans="5:12" x14ac:dyDescent="0.25">
      <c r="E339" s="123"/>
      <c r="F339" s="123"/>
      <c r="G339" s="123"/>
      <c r="H339" s="7"/>
      <c r="I339" s="7"/>
      <c r="J339" s="123"/>
      <c r="K339" s="123"/>
      <c r="L339" s="123"/>
    </row>
    <row r="340" spans="5:12" x14ac:dyDescent="0.25">
      <c r="E340" s="123"/>
      <c r="F340" s="123"/>
      <c r="G340" s="123"/>
      <c r="H340" s="7"/>
      <c r="I340" s="7"/>
      <c r="J340" s="123"/>
      <c r="K340" s="123"/>
      <c r="L340" s="123"/>
    </row>
    <row r="341" spans="5:12" x14ac:dyDescent="0.25">
      <c r="E341" s="123"/>
      <c r="F341" s="123"/>
      <c r="G341" s="123"/>
      <c r="H341" s="7"/>
      <c r="I341" s="7"/>
      <c r="J341" s="123"/>
      <c r="K341" s="123"/>
      <c r="L341" s="123"/>
    </row>
    <row r="342" spans="5:12" x14ac:dyDescent="0.25">
      <c r="E342" s="123"/>
      <c r="F342" s="123"/>
      <c r="G342" s="123"/>
      <c r="H342" s="7"/>
      <c r="I342" s="7"/>
      <c r="J342" s="123"/>
      <c r="K342" s="123"/>
      <c r="L342" s="123"/>
    </row>
    <row r="343" spans="5:12" x14ac:dyDescent="0.25">
      <c r="E343" s="123"/>
      <c r="F343" s="123"/>
      <c r="G343" s="123"/>
      <c r="H343" s="7"/>
      <c r="I343" s="7"/>
      <c r="J343" s="123"/>
      <c r="K343" s="123"/>
      <c r="L343" s="123"/>
    </row>
    <row r="344" spans="5:12" x14ac:dyDescent="0.25">
      <c r="E344" s="123"/>
      <c r="F344" s="123"/>
      <c r="G344" s="123"/>
      <c r="H344" s="7"/>
      <c r="I344" s="7"/>
      <c r="J344" s="123"/>
      <c r="K344" s="123"/>
      <c r="L344" s="123"/>
    </row>
    <row r="345" spans="5:12" x14ac:dyDescent="0.25">
      <c r="E345" s="123"/>
      <c r="F345" s="123"/>
      <c r="G345" s="123"/>
      <c r="H345" s="7"/>
      <c r="I345" s="7"/>
      <c r="J345" s="123"/>
      <c r="K345" s="123"/>
      <c r="L345" s="123"/>
    </row>
    <row r="346" spans="5:12" x14ac:dyDescent="0.25">
      <c r="E346" s="123"/>
      <c r="F346" s="123"/>
      <c r="G346" s="123"/>
      <c r="H346" s="7"/>
      <c r="I346" s="7"/>
      <c r="J346" s="123"/>
      <c r="K346" s="123"/>
      <c r="L346" s="123"/>
    </row>
    <row r="347" spans="5:12" x14ac:dyDescent="0.25">
      <c r="E347" s="123"/>
      <c r="F347" s="123"/>
      <c r="G347" s="123"/>
      <c r="H347" s="7"/>
      <c r="I347" s="7"/>
      <c r="J347" s="123"/>
      <c r="K347" s="123"/>
      <c r="L347" s="123"/>
    </row>
    <row r="348" spans="5:12" x14ac:dyDescent="0.25">
      <c r="E348" s="123"/>
      <c r="F348" s="123"/>
      <c r="G348" s="123"/>
      <c r="H348" s="7"/>
      <c r="I348" s="7"/>
      <c r="J348" s="123"/>
      <c r="K348" s="123"/>
      <c r="L348" s="123"/>
    </row>
    <row r="349" spans="5:12" x14ac:dyDescent="0.25">
      <c r="E349" s="123"/>
      <c r="F349" s="123"/>
      <c r="G349" s="123"/>
      <c r="H349" s="7"/>
      <c r="I349" s="7"/>
      <c r="J349" s="123"/>
      <c r="K349" s="123"/>
      <c r="L349" s="123"/>
    </row>
    <row r="350" spans="5:12" x14ac:dyDescent="0.25">
      <c r="E350" s="123"/>
      <c r="F350" s="123"/>
      <c r="G350" s="123"/>
      <c r="H350" s="7"/>
      <c r="I350" s="7"/>
      <c r="J350" s="123"/>
      <c r="K350" s="123"/>
      <c r="L350" s="123"/>
    </row>
    <row r="351" spans="5:12" x14ac:dyDescent="0.25">
      <c r="E351" s="123"/>
      <c r="F351" s="123"/>
      <c r="G351" s="123"/>
      <c r="H351" s="7"/>
      <c r="I351" s="7"/>
      <c r="J351" s="123"/>
      <c r="K351" s="123"/>
      <c r="L351" s="123"/>
    </row>
    <row r="352" spans="5:12" x14ac:dyDescent="0.25">
      <c r="E352" s="123"/>
      <c r="F352" s="123"/>
      <c r="G352" s="123"/>
      <c r="H352" s="7"/>
      <c r="I352" s="7"/>
      <c r="J352" s="123"/>
      <c r="K352" s="123"/>
      <c r="L352" s="123"/>
    </row>
    <row r="353" spans="5:12" x14ac:dyDescent="0.25">
      <c r="E353" s="123"/>
      <c r="F353" s="123"/>
      <c r="G353" s="123"/>
      <c r="H353" s="7"/>
      <c r="I353" s="7"/>
      <c r="J353" s="123"/>
      <c r="K353" s="123"/>
      <c r="L353" s="123"/>
    </row>
    <row r="354" spans="5:12" x14ac:dyDescent="0.25">
      <c r="E354" s="123"/>
      <c r="F354" s="123"/>
      <c r="G354" s="123"/>
      <c r="H354" s="7"/>
      <c r="I354" s="7"/>
      <c r="J354" s="123"/>
      <c r="K354" s="123"/>
      <c r="L354" s="123"/>
    </row>
    <row r="355" spans="5:12" x14ac:dyDescent="0.25">
      <c r="E355" s="123"/>
      <c r="F355" s="123"/>
      <c r="G355" s="123"/>
      <c r="H355" s="7"/>
      <c r="I355" s="7"/>
      <c r="J355" s="123"/>
      <c r="K355" s="123"/>
      <c r="L355" s="123"/>
    </row>
    <row r="356" spans="5:12" x14ac:dyDescent="0.25">
      <c r="E356" s="123"/>
      <c r="F356" s="123"/>
      <c r="G356" s="123"/>
      <c r="H356" s="7"/>
      <c r="I356" s="7"/>
      <c r="J356" s="123"/>
      <c r="K356" s="123"/>
      <c r="L356" s="123"/>
    </row>
    <row r="357" spans="5:12" x14ac:dyDescent="0.25">
      <c r="E357" s="123"/>
      <c r="F357" s="123"/>
      <c r="G357" s="123"/>
      <c r="H357" s="7"/>
      <c r="I357" s="7"/>
      <c r="J357" s="123"/>
      <c r="K357" s="123"/>
      <c r="L357" s="123"/>
    </row>
    <row r="358" spans="5:12" x14ac:dyDescent="0.25">
      <c r="E358" s="123"/>
      <c r="F358" s="123"/>
      <c r="G358" s="123"/>
      <c r="H358" s="7"/>
      <c r="I358" s="7"/>
      <c r="J358" s="123"/>
      <c r="K358" s="123"/>
      <c r="L358" s="123"/>
    </row>
    <row r="359" spans="5:12" x14ac:dyDescent="0.25">
      <c r="E359" s="123"/>
      <c r="F359" s="123"/>
      <c r="G359" s="123"/>
      <c r="H359" s="7"/>
      <c r="I359" s="7"/>
      <c r="J359" s="123"/>
      <c r="K359" s="123"/>
      <c r="L359" s="123"/>
    </row>
    <row r="360" spans="5:12" x14ac:dyDescent="0.25">
      <c r="E360" s="123"/>
      <c r="F360" s="123"/>
      <c r="G360" s="123"/>
      <c r="H360" s="7"/>
      <c r="I360" s="7"/>
      <c r="J360" s="123"/>
      <c r="K360" s="123"/>
      <c r="L360" s="123"/>
    </row>
    <row r="361" spans="5:12" x14ac:dyDescent="0.25">
      <c r="E361" s="123"/>
      <c r="F361" s="123"/>
      <c r="G361" s="123"/>
      <c r="H361" s="7"/>
      <c r="I361" s="7"/>
      <c r="J361" s="123"/>
      <c r="K361" s="123"/>
      <c r="L361" s="123"/>
    </row>
    <row r="362" spans="5:12" x14ac:dyDescent="0.25">
      <c r="E362" s="123"/>
      <c r="F362" s="123"/>
      <c r="G362" s="123"/>
      <c r="H362" s="7"/>
      <c r="I362" s="7"/>
      <c r="J362" s="123"/>
      <c r="K362" s="123"/>
      <c r="L362" s="123"/>
    </row>
    <row r="363" spans="5:12" x14ac:dyDescent="0.25">
      <c r="E363" s="123"/>
      <c r="F363" s="123"/>
      <c r="G363" s="123"/>
      <c r="H363" s="7"/>
      <c r="I363" s="7"/>
      <c r="J363" s="123"/>
      <c r="K363" s="123"/>
      <c r="L363" s="123"/>
    </row>
    <row r="364" spans="5:12" x14ac:dyDescent="0.25">
      <c r="E364" s="123"/>
      <c r="F364" s="123"/>
      <c r="G364" s="123"/>
      <c r="H364" s="7"/>
      <c r="I364" s="7"/>
      <c r="J364" s="123"/>
      <c r="K364" s="123"/>
      <c r="L364" s="123"/>
    </row>
    <row r="365" spans="5:12" x14ac:dyDescent="0.25">
      <c r="E365" s="123"/>
      <c r="F365" s="123"/>
      <c r="G365" s="123"/>
      <c r="H365" s="7"/>
      <c r="I365" s="7"/>
      <c r="J365" s="123"/>
      <c r="K365" s="123"/>
      <c r="L365" s="123"/>
    </row>
    <row r="366" spans="5:12" x14ac:dyDescent="0.25">
      <c r="E366" s="123"/>
      <c r="F366" s="123"/>
      <c r="G366" s="123"/>
      <c r="H366" s="7"/>
      <c r="I366" s="7"/>
      <c r="J366" s="123"/>
      <c r="K366" s="123"/>
      <c r="L366" s="123"/>
    </row>
    <row r="367" spans="5:12" x14ac:dyDescent="0.25">
      <c r="E367" s="123"/>
      <c r="F367" s="123"/>
      <c r="G367" s="123"/>
      <c r="H367" s="7"/>
      <c r="I367" s="7"/>
      <c r="J367" s="123"/>
      <c r="K367" s="123"/>
      <c r="L367" s="123"/>
    </row>
    <row r="368" spans="5:12" x14ac:dyDescent="0.25">
      <c r="E368" s="123"/>
      <c r="F368" s="123"/>
      <c r="G368" s="123"/>
      <c r="H368" s="7"/>
      <c r="I368" s="7"/>
      <c r="J368" s="123"/>
      <c r="K368" s="123"/>
      <c r="L368" s="123"/>
    </row>
  </sheetData>
  <sheetProtection password="89C3" sheet="1"/>
  <autoFilter ref="A9:AF332">
    <filterColumn colId="6" showButton="0"/>
    <filterColumn colId="7" showButton="0"/>
    <filterColumn colId="15" showButton="0"/>
    <filterColumn colId="16" showButton="0"/>
    <filterColumn colId="17"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autoFilter>
  <mergeCells count="955">
    <mergeCell ref="D219:D245"/>
    <mergeCell ref="S234:S236"/>
    <mergeCell ref="F238:F240"/>
    <mergeCell ref="G238:G240"/>
    <mergeCell ref="H238:H240"/>
    <mergeCell ref="I238:I240"/>
    <mergeCell ref="J238:J240"/>
    <mergeCell ref="N238:N240"/>
    <mergeCell ref="F234:F236"/>
    <mergeCell ref="G234:G236"/>
    <mergeCell ref="H234:H236"/>
    <mergeCell ref="I234:I236"/>
    <mergeCell ref="J234:J236"/>
    <mergeCell ref="O234:O236"/>
    <mergeCell ref="N234:N236"/>
    <mergeCell ref="Q228:Q229"/>
    <mergeCell ref="Q230:Q231"/>
    <mergeCell ref="Q232:Q233"/>
    <mergeCell ref="F232:F233"/>
    <mergeCell ref="G232:G233"/>
    <mergeCell ref="H232:H233"/>
    <mergeCell ref="I232:I233"/>
    <mergeCell ref="J232:J233"/>
    <mergeCell ref="P232:P233"/>
    <mergeCell ref="H228:H229"/>
    <mergeCell ref="I228:I229"/>
    <mergeCell ref="J228:J229"/>
    <mergeCell ref="F230:F231"/>
    <mergeCell ref="G230:G231"/>
    <mergeCell ref="H230:H231"/>
    <mergeCell ref="I230:I231"/>
    <mergeCell ref="J230:J231"/>
    <mergeCell ref="O244:O245"/>
    <mergeCell ref="F223:F224"/>
    <mergeCell ref="G223:G224"/>
    <mergeCell ref="H223:H224"/>
    <mergeCell ref="I223:I224"/>
    <mergeCell ref="F225:F227"/>
    <mergeCell ref="G225:G227"/>
    <mergeCell ref="H225:H227"/>
    <mergeCell ref="I225:I227"/>
    <mergeCell ref="J225:J227"/>
    <mergeCell ref="S225:S227"/>
    <mergeCell ref="T225:AE227"/>
    <mergeCell ref="T228:AE229"/>
    <mergeCell ref="T237:AE237"/>
    <mergeCell ref="N241:N242"/>
    <mergeCell ref="Q241:Q243"/>
    <mergeCell ref="R241:R243"/>
    <mergeCell ref="S241:S243"/>
    <mergeCell ref="P230:P231"/>
    <mergeCell ref="P228:P229"/>
    <mergeCell ref="F219:F220"/>
    <mergeCell ref="G219:G220"/>
    <mergeCell ref="J219:J220"/>
    <mergeCell ref="H219:H220"/>
    <mergeCell ref="I219:I220"/>
    <mergeCell ref="D252:D263"/>
    <mergeCell ref="J252:J253"/>
    <mergeCell ref="I252:I263"/>
    <mergeCell ref="F228:F229"/>
    <mergeCell ref="G228:G229"/>
    <mergeCell ref="K149:K150"/>
    <mergeCell ref="F165:F168"/>
    <mergeCell ref="K200:K202"/>
    <mergeCell ref="D203:D204"/>
    <mergeCell ref="D187:D188"/>
    <mergeCell ref="F187:F188"/>
    <mergeCell ref="H187:H188"/>
    <mergeCell ref="I187:I188"/>
    <mergeCell ref="J187:J188"/>
    <mergeCell ref="K187:K188"/>
    <mergeCell ref="E214:E215"/>
    <mergeCell ref="F214:F215"/>
    <mergeCell ref="I214:I215"/>
    <mergeCell ref="J214:J215"/>
    <mergeCell ref="K214:K215"/>
    <mergeCell ref="I200:I202"/>
    <mergeCell ref="J200:J202"/>
    <mergeCell ref="G203:G204"/>
    <mergeCell ref="H203:H204"/>
    <mergeCell ref="D90:D92"/>
    <mergeCell ref="G90:G92"/>
    <mergeCell ref="D96:D102"/>
    <mergeCell ref="F96:F101"/>
    <mergeCell ref="D138:D182"/>
    <mergeCell ref="G138:G146"/>
    <mergeCell ref="F153:F157"/>
    <mergeCell ref="G158:G164"/>
    <mergeCell ref="G96:G101"/>
    <mergeCell ref="E96:E102"/>
    <mergeCell ref="G318:G320"/>
    <mergeCell ref="J305:J306"/>
    <mergeCell ref="J280:J282"/>
    <mergeCell ref="H280:H282"/>
    <mergeCell ref="I280:I282"/>
    <mergeCell ref="H252:H263"/>
    <mergeCell ref="G252:G263"/>
    <mergeCell ref="E311:E326"/>
    <mergeCell ref="C311:C316"/>
    <mergeCell ref="D311:D316"/>
    <mergeCell ref="C318:C320"/>
    <mergeCell ref="D321:D326"/>
    <mergeCell ref="C321:C326"/>
    <mergeCell ref="G308:G310"/>
    <mergeCell ref="G270:G272"/>
    <mergeCell ref="G313:G316"/>
    <mergeCell ref="B311:B326"/>
    <mergeCell ref="F311:F312"/>
    <mergeCell ref="F313:F316"/>
    <mergeCell ref="F321:F326"/>
    <mergeCell ref="F318:F320"/>
    <mergeCell ref="B305:B310"/>
    <mergeCell ref="C305:C310"/>
    <mergeCell ref="F308:F310"/>
    <mergeCell ref="D209:D211"/>
    <mergeCell ref="F209:F211"/>
    <mergeCell ref="D318:D320"/>
    <mergeCell ref="F280:F282"/>
    <mergeCell ref="E286:E287"/>
    <mergeCell ref="F286:F287"/>
    <mergeCell ref="E270:E279"/>
    <mergeCell ref="F270:F272"/>
    <mergeCell ref="D270:D287"/>
    <mergeCell ref="E280:E282"/>
    <mergeCell ref="B246:B251"/>
    <mergeCell ref="C246:C251"/>
    <mergeCell ref="F50:F58"/>
    <mergeCell ref="D52:D53"/>
    <mergeCell ref="E52:E53"/>
    <mergeCell ref="B252:B263"/>
    <mergeCell ref="C252:C263"/>
    <mergeCell ref="E252:E263"/>
    <mergeCell ref="F203:F204"/>
    <mergeCell ref="D189:D191"/>
    <mergeCell ref="A219:A287"/>
    <mergeCell ref="J270:J272"/>
    <mergeCell ref="B264:B269"/>
    <mergeCell ref="C264:C269"/>
    <mergeCell ref="D264:D265"/>
    <mergeCell ref="E264:E265"/>
    <mergeCell ref="F264:F265"/>
    <mergeCell ref="D268:D269"/>
    <mergeCell ref="E268:E269"/>
    <mergeCell ref="I286:I287"/>
    <mergeCell ref="A288:A310"/>
    <mergeCell ref="B18:B48"/>
    <mergeCell ref="C18:C20"/>
    <mergeCell ref="C21:C24"/>
    <mergeCell ref="B288:B300"/>
    <mergeCell ref="B270:B287"/>
    <mergeCell ref="C270:C287"/>
    <mergeCell ref="B301:B304"/>
    <mergeCell ref="C39:C43"/>
    <mergeCell ref="C80:C83"/>
    <mergeCell ref="AE288:AE291"/>
    <mergeCell ref="AF288:AF291"/>
    <mergeCell ref="W288:W291"/>
    <mergeCell ref="X288:X291"/>
    <mergeCell ref="Y288:Y291"/>
    <mergeCell ref="R288:R291"/>
    <mergeCell ref="S288:S291"/>
    <mergeCell ref="Z288:Z291"/>
    <mergeCell ref="T288:T291"/>
    <mergeCell ref="U288:U291"/>
    <mergeCell ref="S283:S285"/>
    <mergeCell ref="G286:G287"/>
    <mergeCell ref="AA288:AA291"/>
    <mergeCell ref="AB288:AB291"/>
    <mergeCell ref="AC288:AC291"/>
    <mergeCell ref="AD288:AD291"/>
    <mergeCell ref="V288:V291"/>
    <mergeCell ref="E283:E285"/>
    <mergeCell ref="G283:G285"/>
    <mergeCell ref="H283:H285"/>
    <mergeCell ref="I283:I285"/>
    <mergeCell ref="J283:J285"/>
    <mergeCell ref="F283:F285"/>
    <mergeCell ref="J286:J287"/>
    <mergeCell ref="N286:N287"/>
    <mergeCell ref="O286:O287"/>
    <mergeCell ref="P286:P287"/>
    <mergeCell ref="Q286:Q287"/>
    <mergeCell ref="S274:S278"/>
    <mergeCell ref="Q283:Q285"/>
    <mergeCell ref="R283:R285"/>
    <mergeCell ref="R286:R287"/>
    <mergeCell ref="S286:S287"/>
    <mergeCell ref="F276:F279"/>
    <mergeCell ref="G276:G279"/>
    <mergeCell ref="O276:O278"/>
    <mergeCell ref="N283:N285"/>
    <mergeCell ref="O283:O285"/>
    <mergeCell ref="P283:P285"/>
    <mergeCell ref="G280:G282"/>
    <mergeCell ref="R270:R272"/>
    <mergeCell ref="S270:S272"/>
    <mergeCell ref="Q274:Q278"/>
    <mergeCell ref="F273:F275"/>
    <mergeCell ref="G273:G275"/>
    <mergeCell ref="H273:H275"/>
    <mergeCell ref="I274:I275"/>
    <mergeCell ref="J274:J278"/>
    <mergeCell ref="P274:P278"/>
    <mergeCell ref="R274:R278"/>
    <mergeCell ref="Q256:Q257"/>
    <mergeCell ref="M270:M272"/>
    <mergeCell ref="N270:N272"/>
    <mergeCell ref="O270:O272"/>
    <mergeCell ref="P270:P272"/>
    <mergeCell ref="J256:J257"/>
    <mergeCell ref="P256:P257"/>
    <mergeCell ref="Q270:Q272"/>
    <mergeCell ref="AD214:AD215"/>
    <mergeCell ref="N280:N282"/>
    <mergeCell ref="O280:O282"/>
    <mergeCell ref="P280:P282"/>
    <mergeCell ref="Q280:Q282"/>
    <mergeCell ref="R280:R282"/>
    <mergeCell ref="S280:S282"/>
    <mergeCell ref="R256:R257"/>
    <mergeCell ref="P252:P253"/>
    <mergeCell ref="Q252:Q253"/>
    <mergeCell ref="R252:R253"/>
    <mergeCell ref="J254:J255"/>
    <mergeCell ref="P254:P255"/>
    <mergeCell ref="Q254:Q255"/>
    <mergeCell ref="R254:R255"/>
    <mergeCell ref="C49:C74"/>
    <mergeCell ref="C138:C182"/>
    <mergeCell ref="C183:C218"/>
    <mergeCell ref="D214:D215"/>
    <mergeCell ref="L214:L215"/>
    <mergeCell ref="Z216:Z217"/>
    <mergeCell ref="AA216:AA217"/>
    <mergeCell ref="L142:L145"/>
    <mergeCell ref="E138:E182"/>
    <mergeCell ref="F138:F146"/>
    <mergeCell ref="W216:W217"/>
    <mergeCell ref="X216:X217"/>
    <mergeCell ref="Y216:Y217"/>
    <mergeCell ref="L149:L150"/>
    <mergeCell ref="M149:M150"/>
    <mergeCell ref="AD216:AD217"/>
    <mergeCell ref="AE216:AE217"/>
    <mergeCell ref="A12:A218"/>
    <mergeCell ref="B183:B218"/>
    <mergeCell ref="B138:B182"/>
    <mergeCell ref="B75:B95"/>
    <mergeCell ref="B12:B17"/>
    <mergeCell ref="C25:C30"/>
    <mergeCell ref="D25:D29"/>
    <mergeCell ref="E25:E29"/>
    <mergeCell ref="M214:M215"/>
    <mergeCell ref="O214:O215"/>
    <mergeCell ref="P214:P215"/>
    <mergeCell ref="P216:P217"/>
    <mergeCell ref="Q216:Q217"/>
    <mergeCell ref="R216:R217"/>
    <mergeCell ref="O216:O217"/>
    <mergeCell ref="T216:T217"/>
    <mergeCell ref="V216:V217"/>
    <mergeCell ref="AB216:AB217"/>
    <mergeCell ref="AC216:AC217"/>
    <mergeCell ref="X214:X215"/>
    <mergeCell ref="Y214:Y215"/>
    <mergeCell ref="Z214:Z215"/>
    <mergeCell ref="AA214:AA215"/>
    <mergeCell ref="AB214:AB215"/>
    <mergeCell ref="U216:U217"/>
    <mergeCell ref="AE214:AE215"/>
    <mergeCell ref="D216:D217"/>
    <mergeCell ref="E216:E217"/>
    <mergeCell ref="F216:F217"/>
    <mergeCell ref="I216:I217"/>
    <mergeCell ref="J216:J217"/>
    <mergeCell ref="K216:K217"/>
    <mergeCell ref="L216:L217"/>
    <mergeCell ref="M216:M217"/>
    <mergeCell ref="S216:S217"/>
    <mergeCell ref="X212:X213"/>
    <mergeCell ref="Y212:Y213"/>
    <mergeCell ref="Z212:Z213"/>
    <mergeCell ref="U209:U211"/>
    <mergeCell ref="V209:V211"/>
    <mergeCell ref="AC214:AC215"/>
    <mergeCell ref="V214:V215"/>
    <mergeCell ref="W214:W215"/>
    <mergeCell ref="AC212:AC213"/>
    <mergeCell ref="AC209:AC211"/>
    <mergeCell ref="M212:M213"/>
    <mergeCell ref="O212:O213"/>
    <mergeCell ref="P212:P213"/>
    <mergeCell ref="Q212:Q213"/>
    <mergeCell ref="V212:V213"/>
    <mergeCell ref="W212:W213"/>
    <mergeCell ref="R212:R213"/>
    <mergeCell ref="S212:S213"/>
    <mergeCell ref="T212:T213"/>
    <mergeCell ref="U212:U213"/>
    <mergeCell ref="AD209:AD211"/>
    <mergeCell ref="AD207:AD208"/>
    <mergeCell ref="AE209:AE211"/>
    <mergeCell ref="D212:D213"/>
    <mergeCell ref="F212:F213"/>
    <mergeCell ref="H212:H213"/>
    <mergeCell ref="I212:I213"/>
    <mergeCell ref="J212:J213"/>
    <mergeCell ref="K212:K213"/>
    <mergeCell ref="L212:L213"/>
    <mergeCell ref="T209:T211"/>
    <mergeCell ref="W209:W211"/>
    <mergeCell ref="X209:X211"/>
    <mergeCell ref="Y209:Y211"/>
    <mergeCell ref="P207:P208"/>
    <mergeCell ref="Q214:Q215"/>
    <mergeCell ref="R214:R215"/>
    <mergeCell ref="S214:S215"/>
    <mergeCell ref="T214:T215"/>
    <mergeCell ref="U214:U215"/>
    <mergeCell ref="M209:M211"/>
    <mergeCell ref="O209:O211"/>
    <mergeCell ref="P209:P211"/>
    <mergeCell ref="Q209:Q211"/>
    <mergeCell ref="R209:R211"/>
    <mergeCell ref="S209:S211"/>
    <mergeCell ref="G209:G210"/>
    <mergeCell ref="H209:H211"/>
    <mergeCell ref="I209:I211"/>
    <mergeCell ref="J209:J211"/>
    <mergeCell ref="AA212:AA213"/>
    <mergeCell ref="AB212:AB213"/>
    <mergeCell ref="AA209:AA211"/>
    <mergeCell ref="AB209:AB211"/>
    <mergeCell ref="K209:K211"/>
    <mergeCell ref="L209:L211"/>
    <mergeCell ref="AD212:AD213"/>
    <mergeCell ref="AE212:AE213"/>
    <mergeCell ref="AE207:AE208"/>
    <mergeCell ref="AE203:AE204"/>
    <mergeCell ref="D207:D208"/>
    <mergeCell ref="F207:F208"/>
    <mergeCell ref="I207:I208"/>
    <mergeCell ref="J207:J208"/>
    <mergeCell ref="K207:K208"/>
    <mergeCell ref="L207:L208"/>
    <mergeCell ref="I203:I204"/>
    <mergeCell ref="J203:J204"/>
    <mergeCell ref="K203:K204"/>
    <mergeCell ref="Y207:Y208"/>
    <mergeCell ref="Z207:Z208"/>
    <mergeCell ref="AA207:AA208"/>
    <mergeCell ref="Y203:Y204"/>
    <mergeCell ref="Z203:Z204"/>
    <mergeCell ref="U203:U204"/>
    <mergeCell ref="V203:V204"/>
    <mergeCell ref="AB207:AB208"/>
    <mergeCell ref="AC207:AC208"/>
    <mergeCell ref="Z209:Z211"/>
    <mergeCell ref="AE198:AE199"/>
    <mergeCell ref="D200:D202"/>
    <mergeCell ref="F200:F202"/>
    <mergeCell ref="G200:G202"/>
    <mergeCell ref="H200:H202"/>
    <mergeCell ref="AD203:AD204"/>
    <mergeCell ref="X203:X204"/>
    <mergeCell ref="W203:W204"/>
    <mergeCell ref="AE200:AE202"/>
    <mergeCell ref="AA203:AA204"/>
    <mergeCell ref="AB203:AB204"/>
    <mergeCell ref="AC203:AC204"/>
    <mergeCell ref="V200:V202"/>
    <mergeCell ref="W200:W202"/>
    <mergeCell ref="AC200:AC202"/>
    <mergeCell ref="AD200:AD202"/>
    <mergeCell ref="O203:O204"/>
    <mergeCell ref="P203:P204"/>
    <mergeCell ref="Q203:Q204"/>
    <mergeCell ref="R203:R204"/>
    <mergeCell ref="S203:S204"/>
    <mergeCell ref="T203:T204"/>
    <mergeCell ref="U207:U208"/>
    <mergeCell ref="V207:V208"/>
    <mergeCell ref="W207:W208"/>
    <mergeCell ref="X207:X208"/>
    <mergeCell ref="O200:O202"/>
    <mergeCell ref="P200:P202"/>
    <mergeCell ref="Q200:Q202"/>
    <mergeCell ref="R200:R202"/>
    <mergeCell ref="S200:S202"/>
    <mergeCell ref="T200:T202"/>
    <mergeCell ref="L200:L202"/>
    <mergeCell ref="M200:M202"/>
    <mergeCell ref="Q207:Q208"/>
    <mergeCell ref="R207:R208"/>
    <mergeCell ref="S207:S208"/>
    <mergeCell ref="T207:T208"/>
    <mergeCell ref="L203:L204"/>
    <mergeCell ref="M203:M204"/>
    <mergeCell ref="M207:M208"/>
    <mergeCell ref="O207:O208"/>
    <mergeCell ref="AC196:AC197"/>
    <mergeCell ref="Q196:Q197"/>
    <mergeCell ref="R196:R197"/>
    <mergeCell ref="S196:S197"/>
    <mergeCell ref="U200:U202"/>
    <mergeCell ref="X200:X202"/>
    <mergeCell ref="Y200:Y202"/>
    <mergeCell ref="Z200:Z202"/>
    <mergeCell ref="AA200:AA202"/>
    <mergeCell ref="AB200:AB202"/>
    <mergeCell ref="O198:O199"/>
    <mergeCell ref="P198:P199"/>
    <mergeCell ref="Q198:Q199"/>
    <mergeCell ref="R198:R199"/>
    <mergeCell ref="S198:S199"/>
    <mergeCell ref="T198:T199"/>
    <mergeCell ref="AE196:AE197"/>
    <mergeCell ref="D198:D199"/>
    <mergeCell ref="F198:F199"/>
    <mergeCell ref="G198:G199"/>
    <mergeCell ref="H198:H199"/>
    <mergeCell ref="I198:I199"/>
    <mergeCell ref="J198:J199"/>
    <mergeCell ref="K198:K199"/>
    <mergeCell ref="L198:L199"/>
    <mergeCell ref="M198:M199"/>
    <mergeCell ref="AD196:AD197"/>
    <mergeCell ref="Z196:Z197"/>
    <mergeCell ref="AD194:AD195"/>
    <mergeCell ref="Z198:Z199"/>
    <mergeCell ref="AA198:AA199"/>
    <mergeCell ref="AB198:AB199"/>
    <mergeCell ref="AC198:AC199"/>
    <mergeCell ref="AD198:AD199"/>
    <mergeCell ref="AB194:AB195"/>
    <mergeCell ref="AC194:AC195"/>
    <mergeCell ref="W198:W199"/>
    <mergeCell ref="X198:X199"/>
    <mergeCell ref="Y198:Y199"/>
    <mergeCell ref="U196:U197"/>
    <mergeCell ref="V196:V197"/>
    <mergeCell ref="W196:W197"/>
    <mergeCell ref="X196:X197"/>
    <mergeCell ref="Y196:Y197"/>
    <mergeCell ref="U198:U199"/>
    <mergeCell ref="V198:V199"/>
    <mergeCell ref="O192:O193"/>
    <mergeCell ref="W194:W195"/>
    <mergeCell ref="X194:X195"/>
    <mergeCell ref="Y194:Y195"/>
    <mergeCell ref="Z194:Z195"/>
    <mergeCell ref="AA194:AA195"/>
    <mergeCell ref="U194:U195"/>
    <mergeCell ref="V194:V195"/>
    <mergeCell ref="S194:S195"/>
    <mergeCell ref="T194:T195"/>
    <mergeCell ref="O194:O195"/>
    <mergeCell ref="P194:P195"/>
    <mergeCell ref="Q194:Q195"/>
    <mergeCell ref="R194:R195"/>
    <mergeCell ref="D192:D193"/>
    <mergeCell ref="F192:F193"/>
    <mergeCell ref="H192:H193"/>
    <mergeCell ref="I192:I193"/>
    <mergeCell ref="J192:J193"/>
    <mergeCell ref="K192:K193"/>
    <mergeCell ref="AE192:AE193"/>
    <mergeCell ref="D194:D195"/>
    <mergeCell ref="F194:F195"/>
    <mergeCell ref="G194:G195"/>
    <mergeCell ref="H194:H195"/>
    <mergeCell ref="I194:I195"/>
    <mergeCell ref="J194:J195"/>
    <mergeCell ref="K194:K195"/>
    <mergeCell ref="L194:L195"/>
    <mergeCell ref="M194:M195"/>
    <mergeCell ref="AC187:AC188"/>
    <mergeCell ref="AD190:AD191"/>
    <mergeCell ref="AE190:AE191"/>
    <mergeCell ref="U190:U191"/>
    <mergeCell ref="V190:V191"/>
    <mergeCell ref="AE194:AE195"/>
    <mergeCell ref="AA192:AA193"/>
    <mergeCell ref="AB192:AB193"/>
    <mergeCell ref="AC192:AC193"/>
    <mergeCell ref="AD192:AD193"/>
    <mergeCell ref="Y190:Y191"/>
    <mergeCell ref="Z190:Z191"/>
    <mergeCell ref="AA190:AA191"/>
    <mergeCell ref="AB190:AB191"/>
    <mergeCell ref="AC190:AC191"/>
    <mergeCell ref="X187:X188"/>
    <mergeCell ref="Y187:Y188"/>
    <mergeCell ref="Z187:Z188"/>
    <mergeCell ref="AA187:AA188"/>
    <mergeCell ref="AB187:AB188"/>
    <mergeCell ref="W192:W193"/>
    <mergeCell ref="AD187:AD188"/>
    <mergeCell ref="AE187:AE188"/>
    <mergeCell ref="O189:O191"/>
    <mergeCell ref="P190:P191"/>
    <mergeCell ref="Q190:Q191"/>
    <mergeCell ref="R190:R191"/>
    <mergeCell ref="S190:S191"/>
    <mergeCell ref="W190:W191"/>
    <mergeCell ref="X190:X191"/>
    <mergeCell ref="U187:U188"/>
    <mergeCell ref="V187:V188"/>
    <mergeCell ref="P192:P193"/>
    <mergeCell ref="Q192:Q193"/>
    <mergeCell ref="R192:R193"/>
    <mergeCell ref="S192:S193"/>
    <mergeCell ref="T192:T193"/>
    <mergeCell ref="U192:U193"/>
    <mergeCell ref="V192:V193"/>
    <mergeCell ref="T190:T191"/>
    <mergeCell ref="AE185:AE186"/>
    <mergeCell ref="Z185:Z186"/>
    <mergeCell ref="U183:U184"/>
    <mergeCell ref="V183:V184"/>
    <mergeCell ref="AA185:AA186"/>
    <mergeCell ref="AB185:AB186"/>
    <mergeCell ref="AB183:AB184"/>
    <mergeCell ref="R185:R186"/>
    <mergeCell ref="S185:S186"/>
    <mergeCell ref="T185:T186"/>
    <mergeCell ref="U185:U186"/>
    <mergeCell ref="V185:V186"/>
    <mergeCell ref="W185:W186"/>
    <mergeCell ref="Z192:Z193"/>
    <mergeCell ref="AA196:AA197"/>
    <mergeCell ref="AB196:AB197"/>
    <mergeCell ref="W187:W188"/>
    <mergeCell ref="AD183:AD184"/>
    <mergeCell ref="AE183:AE184"/>
    <mergeCell ref="X185:X186"/>
    <mergeCell ref="Y185:Y186"/>
    <mergeCell ref="AC185:AC186"/>
    <mergeCell ref="AD185:AD186"/>
    <mergeCell ref="L196:L197"/>
    <mergeCell ref="M196:M197"/>
    <mergeCell ref="O196:O197"/>
    <mergeCell ref="P196:P197"/>
    <mergeCell ref="L187:L188"/>
    <mergeCell ref="M187:M188"/>
    <mergeCell ref="O187:O188"/>
    <mergeCell ref="P187:P188"/>
    <mergeCell ref="L192:L193"/>
    <mergeCell ref="M192:M193"/>
    <mergeCell ref="Q187:Q188"/>
    <mergeCell ref="AC183:AC184"/>
    <mergeCell ref="L183:L184"/>
    <mergeCell ref="M183:M184"/>
    <mergeCell ref="N183:N217"/>
    <mergeCell ref="O183:O184"/>
    <mergeCell ref="P183:P184"/>
    <mergeCell ref="Q183:Q184"/>
    <mergeCell ref="R183:R184"/>
    <mergeCell ref="S183:S184"/>
    <mergeCell ref="T183:T184"/>
    <mergeCell ref="W183:W184"/>
    <mergeCell ref="X183:X184"/>
    <mergeCell ref="Y183:Y184"/>
    <mergeCell ref="Z183:Z184"/>
    <mergeCell ref="AA183:AA184"/>
    <mergeCell ref="Q98:Q99"/>
    <mergeCell ref="R98:R99"/>
    <mergeCell ref="Q104:Q106"/>
    <mergeCell ref="K189:K191"/>
    <mergeCell ref="L189:L191"/>
    <mergeCell ref="M189:M191"/>
    <mergeCell ref="K185:K186"/>
    <mergeCell ref="L185:L186"/>
    <mergeCell ref="M185:M186"/>
    <mergeCell ref="O185:O186"/>
    <mergeCell ref="T196:T197"/>
    <mergeCell ref="R104:R106"/>
    <mergeCell ref="P133:P134"/>
    <mergeCell ref="Q133:Q134"/>
    <mergeCell ref="R133:R134"/>
    <mergeCell ref="N153:N157"/>
    <mergeCell ref="R153:R156"/>
    <mergeCell ref="R187:R188"/>
    <mergeCell ref="S187:S188"/>
    <mergeCell ref="T187:T188"/>
    <mergeCell ref="Q35:Q36"/>
    <mergeCell ref="R35:R36"/>
    <mergeCell ref="S35:S36"/>
    <mergeCell ref="N31:N32"/>
    <mergeCell ref="P31:P32"/>
    <mergeCell ref="Q31:Q32"/>
    <mergeCell ref="R31:R32"/>
    <mergeCell ref="P35:P36"/>
    <mergeCell ref="O31:O36"/>
    <mergeCell ref="Q33:Q34"/>
    <mergeCell ref="N33:N34"/>
    <mergeCell ref="M31:M32"/>
    <mergeCell ref="M35:M36"/>
    <mergeCell ref="J183:J184"/>
    <mergeCell ref="K183:K184"/>
    <mergeCell ref="H44:H45"/>
    <mergeCell ref="I44:I45"/>
    <mergeCell ref="H138:H146"/>
    <mergeCell ref="I138:I146"/>
    <mergeCell ref="K142:K145"/>
    <mergeCell ref="D185:D186"/>
    <mergeCell ref="F185:F186"/>
    <mergeCell ref="H185:H186"/>
    <mergeCell ref="F196:F197"/>
    <mergeCell ref="G196:G197"/>
    <mergeCell ref="H196:H197"/>
    <mergeCell ref="D196:D197"/>
    <mergeCell ref="F189:F191"/>
    <mergeCell ref="G189:G190"/>
    <mergeCell ref="H189:H191"/>
    <mergeCell ref="I196:I197"/>
    <mergeCell ref="J196:J197"/>
    <mergeCell ref="K196:K197"/>
    <mergeCell ref="S39:S43"/>
    <mergeCell ref="J44:J45"/>
    <mergeCell ref="D183:D184"/>
    <mergeCell ref="E183:E213"/>
    <mergeCell ref="F183:F184"/>
    <mergeCell ref="H183:H184"/>
    <mergeCell ref="I183:I184"/>
    <mergeCell ref="Q39:Q43"/>
    <mergeCell ref="R39:R43"/>
    <mergeCell ref="Q44:Q47"/>
    <mergeCell ref="O44:O47"/>
    <mergeCell ref="N44:N47"/>
    <mergeCell ref="M44:M47"/>
    <mergeCell ref="M39:M43"/>
    <mergeCell ref="N39:N43"/>
    <mergeCell ref="O39:O43"/>
    <mergeCell ref="P39:P43"/>
    <mergeCell ref="U39:U43"/>
    <mergeCell ref="W39:W43"/>
    <mergeCell ref="X39:X43"/>
    <mergeCell ref="Y39:Y43"/>
    <mergeCell ref="Z39:Z43"/>
    <mergeCell ref="AA39:AA43"/>
    <mergeCell ref="P16:P17"/>
    <mergeCell ref="N35:N36"/>
    <mergeCell ref="K44:K45"/>
    <mergeCell ref="L44:L45"/>
    <mergeCell ref="R44:R47"/>
    <mergeCell ref="AC39:AC43"/>
    <mergeCell ref="P44:P47"/>
    <mergeCell ref="S44:S47"/>
    <mergeCell ref="AC44:AC47"/>
    <mergeCell ref="T39:T43"/>
    <mergeCell ref="R37:R38"/>
    <mergeCell ref="S37:S38"/>
    <mergeCell ref="S31:S32"/>
    <mergeCell ref="M12:M15"/>
    <mergeCell ref="O12:O15"/>
    <mergeCell ref="P12:P15"/>
    <mergeCell ref="Q16:Q17"/>
    <mergeCell ref="R16:R17"/>
    <mergeCell ref="S16:S17"/>
    <mergeCell ref="N16:N17"/>
    <mergeCell ref="V16:V17"/>
    <mergeCell ref="W16:W17"/>
    <mergeCell ref="X16:X17"/>
    <mergeCell ref="Y16:Y17"/>
    <mergeCell ref="Z16:Z17"/>
    <mergeCell ref="AA16:AA17"/>
    <mergeCell ref="Y10:Y11"/>
    <mergeCell ref="Z10:Z11"/>
    <mergeCell ref="AA10:AA11"/>
    <mergeCell ref="J40:J43"/>
    <mergeCell ref="V39:V43"/>
    <mergeCell ref="T16:T17"/>
    <mergeCell ref="U16:U17"/>
    <mergeCell ref="J13:J15"/>
    <mergeCell ref="R12:R15"/>
    <mergeCell ref="N12:N15"/>
    <mergeCell ref="R33:R34"/>
    <mergeCell ref="S33:S34"/>
    <mergeCell ref="P33:P34"/>
    <mergeCell ref="L9:L11"/>
    <mergeCell ref="M9:M11"/>
    <mergeCell ref="N9:N11"/>
    <mergeCell ref="O9:O11"/>
    <mergeCell ref="P9:S9"/>
    <mergeCell ref="O16:O17"/>
    <mergeCell ref="O25:O29"/>
    <mergeCell ref="AE10:AE11"/>
    <mergeCell ref="AC10:AC11"/>
    <mergeCell ref="AD10:AD11"/>
    <mergeCell ref="AD39:AD43"/>
    <mergeCell ref="AB10:AB11"/>
    <mergeCell ref="AC16:AC17"/>
    <mergeCell ref="AD16:AD17"/>
    <mergeCell ref="AE16:AE17"/>
    <mergeCell ref="AB16:AB17"/>
    <mergeCell ref="AB39:AB43"/>
    <mergeCell ref="AE39:AE43"/>
    <mergeCell ref="P10:P11"/>
    <mergeCell ref="Q10:Q11"/>
    <mergeCell ref="R10:R11"/>
    <mergeCell ref="S10:S11"/>
    <mergeCell ref="T10:T11"/>
    <mergeCell ref="U10:V10"/>
    <mergeCell ref="W10:W11"/>
    <mergeCell ref="X10:X11"/>
    <mergeCell ref="Q12:Q15"/>
    <mergeCell ref="K9:K11"/>
    <mergeCell ref="G10:G11"/>
    <mergeCell ref="H10:H11"/>
    <mergeCell ref="I10:I11"/>
    <mergeCell ref="A9:A11"/>
    <mergeCell ref="B9:B11"/>
    <mergeCell ref="C9:C11"/>
    <mergeCell ref="D9:D11"/>
    <mergeCell ref="E9:E11"/>
    <mergeCell ref="F9:F11"/>
    <mergeCell ref="G9:I9"/>
    <mergeCell ref="J9:J11"/>
    <mergeCell ref="H31:H32"/>
    <mergeCell ref="I31:I32"/>
    <mergeCell ref="F33:F34"/>
    <mergeCell ref="J33:J34"/>
    <mergeCell ref="G25:G29"/>
    <mergeCell ref="H25:H29"/>
    <mergeCell ref="F25:F29"/>
    <mergeCell ref="E37:E38"/>
    <mergeCell ref="D39:D43"/>
    <mergeCell ref="E40:E43"/>
    <mergeCell ref="D16:D17"/>
    <mergeCell ref="D18:D20"/>
    <mergeCell ref="E18:E20"/>
    <mergeCell ref="M16:M17"/>
    <mergeCell ref="C31:C36"/>
    <mergeCell ref="D31:D36"/>
    <mergeCell ref="E31:E32"/>
    <mergeCell ref="F31:F32"/>
    <mergeCell ref="G12:G13"/>
    <mergeCell ref="E33:E34"/>
    <mergeCell ref="T9:AF9"/>
    <mergeCell ref="AF10:AF11"/>
    <mergeCell ref="B49:B74"/>
    <mergeCell ref="C37:C38"/>
    <mergeCell ref="J31:J32"/>
    <mergeCell ref="G31:G32"/>
    <mergeCell ref="D37:D38"/>
    <mergeCell ref="J46:J47"/>
    <mergeCell ref="F44:F45"/>
    <mergeCell ref="C44:C47"/>
    <mergeCell ref="J100:J101"/>
    <mergeCell ref="Q100:Q101"/>
    <mergeCell ref="R100:R101"/>
    <mergeCell ref="J104:J106"/>
    <mergeCell ref="J107:J109"/>
    <mergeCell ref="R107:R109"/>
    <mergeCell ref="Q110:Q112"/>
    <mergeCell ref="R110:R112"/>
    <mergeCell ref="J113:J115"/>
    <mergeCell ref="Q113:Q115"/>
    <mergeCell ref="R113:R115"/>
    <mergeCell ref="P127:P128"/>
    <mergeCell ref="Q127:Q128"/>
    <mergeCell ref="R127:R128"/>
    <mergeCell ref="J119:J121"/>
    <mergeCell ref="Q116:Q118"/>
    <mergeCell ref="R116:R118"/>
    <mergeCell ref="H96:H102"/>
    <mergeCell ref="C16:C17"/>
    <mergeCell ref="F12:F13"/>
    <mergeCell ref="C12:C15"/>
    <mergeCell ref="D12:D15"/>
    <mergeCell ref="I96:I102"/>
    <mergeCell ref="C87:C95"/>
    <mergeCell ref="Q107:Q109"/>
    <mergeCell ref="D44:D47"/>
    <mergeCell ref="G44:G45"/>
    <mergeCell ref="Q119:Q121"/>
    <mergeCell ref="R119:R121"/>
    <mergeCell ref="J122:J124"/>
    <mergeCell ref="Q122:Q124"/>
    <mergeCell ref="R122:R124"/>
    <mergeCell ref="J96:J97"/>
    <mergeCell ref="Q96:Q97"/>
    <mergeCell ref="R96:R97"/>
    <mergeCell ref="Q129:Q130"/>
    <mergeCell ref="R129:R130"/>
    <mergeCell ref="J131:J132"/>
    <mergeCell ref="P131:P132"/>
    <mergeCell ref="Q131:Q132"/>
    <mergeCell ref="R131:R132"/>
    <mergeCell ref="C104:C137"/>
    <mergeCell ref="D104:D137"/>
    <mergeCell ref="F104:F137"/>
    <mergeCell ref="G104:G137"/>
    <mergeCell ref="J133:J134"/>
    <mergeCell ref="J125:J126"/>
    <mergeCell ref="J127:J128"/>
    <mergeCell ref="J116:J118"/>
    <mergeCell ref="J110:J112"/>
    <mergeCell ref="E104:E137"/>
    <mergeCell ref="R125:R126"/>
    <mergeCell ref="H169:H171"/>
    <mergeCell ref="I169:I171"/>
    <mergeCell ref="H104:H137"/>
    <mergeCell ref="I104:I137"/>
    <mergeCell ref="N158:N162"/>
    <mergeCell ref="R158:R162"/>
    <mergeCell ref="N163:N164"/>
    <mergeCell ref="R163:R164"/>
    <mergeCell ref="P129:P130"/>
    <mergeCell ref="J98:J99"/>
    <mergeCell ref="H153:H157"/>
    <mergeCell ref="I153:I157"/>
    <mergeCell ref="J138:J171"/>
    <mergeCell ref="N169:N171"/>
    <mergeCell ref="R169:R171"/>
    <mergeCell ref="J129:J130"/>
    <mergeCell ref="H158:H164"/>
    <mergeCell ref="I158:I164"/>
    <mergeCell ref="Q125:Q126"/>
    <mergeCell ref="AC138:AC142"/>
    <mergeCell ref="AD138:AD142"/>
    <mergeCell ref="S138:S142"/>
    <mergeCell ref="T138:T142"/>
    <mergeCell ref="U138:U142"/>
    <mergeCell ref="V138:V142"/>
    <mergeCell ref="W138:W142"/>
    <mergeCell ref="X138:X142"/>
    <mergeCell ref="AE138:AE142"/>
    <mergeCell ref="AF138:AF142"/>
    <mergeCell ref="N142:N146"/>
    <mergeCell ref="N147:N151"/>
    <mergeCell ref="R147:R151"/>
    <mergeCell ref="AF147:AF152"/>
    <mergeCell ref="Y138:Y142"/>
    <mergeCell ref="Z138:Z142"/>
    <mergeCell ref="AA138:AA142"/>
    <mergeCell ref="AB138:AB142"/>
    <mergeCell ref="F147:F152"/>
    <mergeCell ref="G147:G152"/>
    <mergeCell ref="H147:H152"/>
    <mergeCell ref="I147:I152"/>
    <mergeCell ref="H165:H168"/>
    <mergeCell ref="I165:I168"/>
    <mergeCell ref="G153:G157"/>
    <mergeCell ref="F158:F164"/>
    <mergeCell ref="G165:G168"/>
    <mergeCell ref="V165:V166"/>
    <mergeCell ref="AE165:AE166"/>
    <mergeCell ref="AF165:AF167"/>
    <mergeCell ref="W165:W166"/>
    <mergeCell ref="X165:X166"/>
    <mergeCell ref="Y165:Y166"/>
    <mergeCell ref="Z165:Z166"/>
    <mergeCell ref="AC165:AC166"/>
    <mergeCell ref="AD165:AD166"/>
    <mergeCell ref="AA165:AA166"/>
    <mergeCell ref="I175:I179"/>
    <mergeCell ref="Q175:Q179"/>
    <mergeCell ref="R175:R182"/>
    <mergeCell ref="K181:K182"/>
    <mergeCell ref="J175:J182"/>
    <mergeCell ref="AF163:AF164"/>
    <mergeCell ref="N165:N168"/>
    <mergeCell ref="R165:R167"/>
    <mergeCell ref="S165:S166"/>
    <mergeCell ref="T165:T166"/>
    <mergeCell ref="S175:S177"/>
    <mergeCell ref="T175:T177"/>
    <mergeCell ref="V175:V177"/>
    <mergeCell ref="W175:W177"/>
    <mergeCell ref="X175:X177"/>
    <mergeCell ref="Y175:Y177"/>
    <mergeCell ref="Z175:Z177"/>
    <mergeCell ref="AA175:AA177"/>
    <mergeCell ref="AB175:AB177"/>
    <mergeCell ref="AC175:AC177"/>
    <mergeCell ref="AD175:AD177"/>
    <mergeCell ref="AE175:AE177"/>
    <mergeCell ref="Q185:Q186"/>
    <mergeCell ref="X192:X193"/>
    <mergeCell ref="Y192:Y193"/>
    <mergeCell ref="AF175:AF177"/>
    <mergeCell ref="F180:F182"/>
    <mergeCell ref="G180:G182"/>
    <mergeCell ref="H180:H182"/>
    <mergeCell ref="I180:I182"/>
    <mergeCell ref="N180:N182"/>
    <mergeCell ref="Q180:Q182"/>
    <mergeCell ref="F169:F171"/>
    <mergeCell ref="G169:G171"/>
    <mergeCell ref="I189:I191"/>
    <mergeCell ref="I185:I186"/>
    <mergeCell ref="J185:J186"/>
    <mergeCell ref="P185:P186"/>
    <mergeCell ref="F175:F179"/>
    <mergeCell ref="G175:G179"/>
    <mergeCell ref="H175:H179"/>
    <mergeCell ref="N175:N179"/>
    <mergeCell ref="T221:AE221"/>
    <mergeCell ref="T222:AE222"/>
    <mergeCell ref="B327:B332"/>
    <mergeCell ref="C327:C332"/>
    <mergeCell ref="J327:J332"/>
    <mergeCell ref="A311:A332"/>
    <mergeCell ref="G321:G326"/>
    <mergeCell ref="F252:F263"/>
    <mergeCell ref="H286:H287"/>
    <mergeCell ref="I311:I312"/>
    <mergeCell ref="AB165:AB166"/>
    <mergeCell ref="F172:F174"/>
    <mergeCell ref="G172:G174"/>
    <mergeCell ref="B219:B245"/>
    <mergeCell ref="C219:C245"/>
    <mergeCell ref="F244:F245"/>
    <mergeCell ref="G244:G245"/>
    <mergeCell ref="H244:H245"/>
    <mergeCell ref="Q138:Q171"/>
    <mergeCell ref="R138:R142"/>
    <mergeCell ref="B96:B137"/>
    <mergeCell ref="C96:C102"/>
    <mergeCell ref="J189:J191"/>
    <mergeCell ref="I244:I245"/>
    <mergeCell ref="O138:O182"/>
    <mergeCell ref="P138:P182"/>
    <mergeCell ref="H172:H174"/>
    <mergeCell ref="I172:I174"/>
    <mergeCell ref="J172:J174"/>
    <mergeCell ref="N172:N174"/>
    <mergeCell ref="Q172:Q174"/>
    <mergeCell ref="R172:R174"/>
    <mergeCell ref="P234:P236"/>
    <mergeCell ref="Q234:Q236"/>
    <mergeCell ref="R234:R236"/>
    <mergeCell ref="H276:H279"/>
    <mergeCell ref="I276:I279"/>
    <mergeCell ref="J244:J245"/>
    <mergeCell ref="H270:H272"/>
    <mergeCell ref="I270:I272"/>
    <mergeCell ref="H313:H316"/>
    <mergeCell ref="I313:I316"/>
    <mergeCell ref="J311:J312"/>
    <mergeCell ref="J313:J316"/>
    <mergeCell ref="H318:H326"/>
    <mergeCell ref="I318:I326"/>
    <mergeCell ref="J318:J326"/>
    <mergeCell ref="D293:D296"/>
    <mergeCell ref="D297:D299"/>
    <mergeCell ref="C293:C296"/>
    <mergeCell ref="C297:C300"/>
    <mergeCell ref="D288:D292"/>
    <mergeCell ref="H311:H312"/>
    <mergeCell ref="C288:C291"/>
    <mergeCell ref="C301:C304"/>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WebMaster</cp:lastModifiedBy>
  <cp:lastPrinted>2019-01-11T17:31:11Z</cp:lastPrinted>
  <dcterms:created xsi:type="dcterms:W3CDTF">2018-01-11T22:24:24Z</dcterms:created>
  <dcterms:modified xsi:type="dcterms:W3CDTF">2019-03-15T14:01:19Z</dcterms:modified>
</cp:coreProperties>
</file>