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LEYLA BONET\LEYLA BONET\Plan de Acción 2022\"/>
    </mc:Choice>
  </mc:AlternateContent>
  <bookViews>
    <workbookView xWindow="-120" yWindow="-120" windowWidth="20730" windowHeight="11160"/>
  </bookViews>
  <sheets>
    <sheet name="Plan_de_ accción" sheetId="2" r:id="rId1"/>
    <sheet name="Dependencias"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CÓDIGO">#REF!</definedName>
    <definedName name="CodSec">[1]Listas!$C$4:$C$21</definedName>
    <definedName name="ODS">[1]Listas!$G$3:$G$19</definedName>
    <definedName name="Resultados">'[1]1_Metas_Resultados'!$D$4:$D$53</definedName>
    <definedName name="Sector">[1]Listas!$B$4:$B$21</definedName>
    <definedName name="TipoMeta">[1]Listas!$K$3:$K$5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23" i="2" l="1"/>
  <c r="S423" i="2"/>
  <c r="T419" i="2"/>
  <c r="O382" i="2"/>
  <c r="O366" i="2"/>
  <c r="O364" i="2"/>
  <c r="O324" i="2"/>
  <c r="O313" i="2"/>
  <c r="O312" i="2"/>
  <c r="O311" i="2"/>
  <c r="O310" i="2"/>
  <c r="O309" i="2"/>
  <c r="O308" i="2"/>
  <c r="O249" i="2"/>
  <c r="O248" i="2"/>
  <c r="O247" i="2"/>
  <c r="O246" i="2"/>
  <c r="O161" i="2" l="1"/>
  <c r="F131" i="2" l="1"/>
  <c r="G921" i="2" l="1"/>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F921" i="2" l="1"/>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alcChain>
</file>

<file path=xl/comments1.xml><?xml version="1.0" encoding="utf-8"?>
<comments xmlns="http://schemas.openxmlformats.org/spreadsheetml/2006/main">
  <authors>
    <author>PLANEA_1NNW7T2</author>
    <author>Carol Dahiana Torres Ospina</author>
    <author>ELIKA</author>
    <author>Oficina de Planeacion</author>
    <author>Admin</author>
  </authors>
  <commentList>
    <comment ref="A3" authorId="0" shapeId="0">
      <text>
        <r>
          <rPr>
            <sz val="9"/>
            <color indexed="81"/>
            <rFont val="Tahoma"/>
            <family val="2"/>
          </rPr>
          <t>Seleccione de la lista desplegable la dependencia</t>
        </r>
      </text>
    </comment>
    <comment ref="B3" authorId="0" shapeId="0">
      <text>
        <r>
          <rPr>
            <sz val="9"/>
            <color indexed="81"/>
            <rFont val="Tahoma"/>
            <family val="2"/>
          </rPr>
          <t>Seleccione de la lista desplegable el nombre</t>
        </r>
      </text>
    </comment>
    <comment ref="C3" authorId="1" shapeId="0">
      <text>
        <r>
          <rPr>
            <sz val="9"/>
            <color indexed="81"/>
            <rFont val="Tahoma"/>
            <family val="2"/>
          </rPr>
          <t>Selecccionar de la lista desplegable el tipo de meta (producto, gestión o actividad)</t>
        </r>
      </text>
    </comment>
    <comment ref="D3" authorId="1" shapeId="0">
      <text>
        <r>
          <rPr>
            <sz val="9"/>
            <color indexed="81"/>
            <rFont val="Tahoma"/>
            <family val="2"/>
          </rPr>
          <t xml:space="preserve">Seleccione y copie de la columna </t>
        </r>
        <r>
          <rPr>
            <b/>
            <sz val="9"/>
            <color indexed="81"/>
            <rFont val="Tahoma"/>
            <family val="2"/>
          </rPr>
          <t>N</t>
        </r>
        <r>
          <rPr>
            <sz val="9"/>
            <color indexed="81"/>
            <rFont val="Tahoma"/>
            <family val="2"/>
          </rPr>
          <t xml:space="preserve"> del plan indicativo con el titulo META PRODUCTO las metas que corresponda a su dependencia.
</t>
        </r>
      </text>
    </comment>
    <comment ref="E3" authorId="1" shapeId="0">
      <text>
        <r>
          <rPr>
            <sz val="9"/>
            <color indexed="81"/>
            <rFont val="Tahoma"/>
            <family val="2"/>
          </rPr>
          <t xml:space="preserve">Seleccione y copie de la columna </t>
        </r>
        <r>
          <rPr>
            <b/>
            <sz val="9"/>
            <color indexed="81"/>
            <rFont val="Tahoma"/>
            <family val="2"/>
          </rPr>
          <t>B</t>
        </r>
        <r>
          <rPr>
            <sz val="9"/>
            <color indexed="81"/>
            <rFont val="Tahoma"/>
            <family val="2"/>
          </rPr>
          <t xml:space="preserve"> del plan indicativo con el titulo PROGRAMA ESTRATEGICO el programa asociado a las metas que corresponda a su dependencia.</t>
        </r>
      </text>
    </comment>
    <comment ref="G3" authorId="1" shapeId="0">
      <text>
        <r>
          <rPr>
            <sz val="9"/>
            <color indexed="81"/>
            <rFont val="Tahoma"/>
            <family val="2"/>
          </rPr>
          <t xml:space="preserve">Seleccione y copie de la columna </t>
        </r>
        <r>
          <rPr>
            <b/>
            <sz val="9"/>
            <color indexed="81"/>
            <rFont val="Tahoma"/>
            <family val="2"/>
          </rPr>
          <t>S</t>
        </r>
        <r>
          <rPr>
            <sz val="9"/>
            <color indexed="81"/>
            <rFont val="Tahoma"/>
            <family val="2"/>
          </rPr>
          <t xml:space="preserve"> del plan indicativo con el titulo INDICADOR DE PRODUCTO- </t>
        </r>
        <r>
          <rPr>
            <b/>
            <sz val="9"/>
            <color indexed="81"/>
            <rFont val="Tahoma"/>
            <family val="2"/>
          </rPr>
          <t>2020</t>
        </r>
        <r>
          <rPr>
            <sz val="9"/>
            <color indexed="81"/>
            <rFont val="Tahoma"/>
            <family val="2"/>
          </rPr>
          <t xml:space="preserve"> el indicador asociado a la meta correspondiente de su dependencia.</t>
        </r>
      </text>
    </comment>
    <comment ref="H3" authorId="0" shapeId="0">
      <text>
        <r>
          <rPr>
            <sz val="9"/>
            <color indexed="81"/>
            <rFont val="Tahoma"/>
            <family val="2"/>
          </rPr>
          <t>Diligencie las filas que sean necesarias: Una por cada proyecto sin combinar las celdas</t>
        </r>
      </text>
    </comment>
    <comment ref="K3" authorId="0" shapeId="0">
      <text>
        <r>
          <rPr>
            <sz val="9"/>
            <color indexed="81"/>
            <rFont val="Tahoma"/>
            <family val="2"/>
          </rPr>
          <t>Diligencie las filas que sean necesarias: Una por cada actividad sin combinar las celdas</t>
        </r>
      </text>
    </comment>
    <comment ref="N3" authorId="1" shapeId="0">
      <text>
        <r>
          <rPr>
            <sz val="9"/>
            <color indexed="81"/>
            <rFont val="Tahoma"/>
            <family val="2"/>
          </rPr>
          <t>Elegir de la lista desplegable la fuente de financiación de las actividades.</t>
        </r>
      </text>
    </comment>
    <comment ref="O3" authorId="1" shapeId="0">
      <text>
        <r>
          <rPr>
            <sz val="9"/>
            <color indexed="81"/>
            <rFont val="Tahoma"/>
            <family val="2"/>
          </rPr>
          <t>Si la fuente corresponde a Inversión, debe sumarse la financiación de la vigencia de acuerdo al PI.</t>
        </r>
        <r>
          <rPr>
            <b/>
            <sz val="9"/>
            <color indexed="81"/>
            <rFont val="Tahoma"/>
            <family val="2"/>
          </rPr>
          <t xml:space="preserve">
</t>
        </r>
      </text>
    </comment>
    <comment ref="K270" authorId="2" shapeId="0">
      <text>
        <r>
          <rPr>
            <b/>
            <sz val="9"/>
            <color indexed="81"/>
            <rFont val="Tahoma"/>
            <family val="2"/>
          </rPr>
          <t>ELIKA:</t>
        </r>
        <r>
          <rPr>
            <sz val="9"/>
            <color indexed="81"/>
            <rFont val="Tahoma"/>
            <family val="2"/>
          </rPr>
          <t xml:space="preserve">
falta actividades</t>
        </r>
      </text>
    </comment>
    <comment ref="D309" authorId="3" shapeId="0">
      <text>
        <r>
          <rPr>
            <b/>
            <sz val="9"/>
            <color indexed="81"/>
            <rFont val="Tahoma"/>
            <family val="2"/>
          </rPr>
          <t>Oficina de Planeacion:</t>
        </r>
        <r>
          <rPr>
            <sz val="9"/>
            <color indexed="81"/>
            <rFont val="Tahoma"/>
            <family val="2"/>
          </rPr>
          <t xml:space="preserve">
Oficina de Planeacion:
esta meta No quedo incluida en el plan de desarrollo pero si esta en el plan territorial de salud. Dentro del plan de desarrollo corresponde a la meta de resultado"Tasa de incidencia de sífilis congénita"</t>
        </r>
      </text>
    </comment>
    <comment ref="D318" authorId="3" shapeId="0">
      <text>
        <r>
          <rPr>
            <b/>
            <sz val="9"/>
            <color indexed="81"/>
            <rFont val="Tahoma"/>
            <family val="2"/>
          </rPr>
          <t>Oficina de Planeacion:</t>
        </r>
        <r>
          <rPr>
            <sz val="9"/>
            <color indexed="81"/>
            <rFont val="Tahoma"/>
            <family val="2"/>
          </rPr>
          <t xml:space="preserve">
esta meta No quedo incluida en el plan de desarrollo pero si esta en el plan territorial de salud. Dentro del plan de desarrollo corresponde a la meta de resultado"Tasa de mortalidad en la niñez"</t>
        </r>
      </text>
    </comment>
    <comment ref="K369" authorId="4" shapeId="0">
      <text>
        <r>
          <rPr>
            <b/>
            <sz val="9"/>
            <color indexed="81"/>
            <rFont val="Tahoma"/>
            <family val="2"/>
          </rPr>
          <t>Admin:</t>
        </r>
        <r>
          <rPr>
            <sz val="9"/>
            <color indexed="81"/>
            <rFont val="Tahoma"/>
            <family val="2"/>
          </rPr>
          <t xml:space="preserve">
IPSI  - Contratacion con IPSI Indigenas.</t>
        </r>
      </text>
    </comment>
  </commentList>
</comments>
</file>

<file path=xl/sharedStrings.xml><?xml version="1.0" encoding="utf-8"?>
<sst xmlns="http://schemas.openxmlformats.org/spreadsheetml/2006/main" count="3364" uniqueCount="1093">
  <si>
    <t>Dependencia</t>
  </si>
  <si>
    <t>Responsable</t>
  </si>
  <si>
    <t>Funcionamiento</t>
  </si>
  <si>
    <t>Nombre del responsable</t>
  </si>
  <si>
    <t xml:space="preserve">Tipo de meta </t>
  </si>
  <si>
    <t xml:space="preserve">Gestión </t>
  </si>
  <si>
    <t>Actividad</t>
  </si>
  <si>
    <t xml:space="preserve">Producto </t>
  </si>
  <si>
    <t>Fuente de Financiación</t>
  </si>
  <si>
    <t>Proyecto</t>
  </si>
  <si>
    <t>Código de proyecto BPIM</t>
  </si>
  <si>
    <t>Programa</t>
  </si>
  <si>
    <t xml:space="preserve">Fecha de inicio </t>
  </si>
  <si>
    <t xml:space="preserve">Fecha de Terminación </t>
  </si>
  <si>
    <t>Inversión</t>
  </si>
  <si>
    <t>Objetivo del proyecto</t>
  </si>
  <si>
    <t xml:space="preserve">Paso1. Responsables </t>
  </si>
  <si>
    <t>Paso2. Clasificación de la meta</t>
  </si>
  <si>
    <t>Paso 3. Programación de metas de producto, gestión y administrativas</t>
  </si>
  <si>
    <t xml:space="preserve">Paso 4. Proyectos </t>
  </si>
  <si>
    <t>Paso 5. Programación de actividades</t>
  </si>
  <si>
    <t>Paso 6. Fuente de Financiación</t>
  </si>
  <si>
    <t>Monto
(en pesos)</t>
  </si>
  <si>
    <t>Otros recursos</t>
  </si>
  <si>
    <t>No requiere recursos</t>
  </si>
  <si>
    <t>¿Requiere contratación?</t>
  </si>
  <si>
    <t>SI</t>
  </si>
  <si>
    <t>NO</t>
  </si>
  <si>
    <t>OFICINA ASESORA DE ASUNTOS INTERNOS</t>
  </si>
  <si>
    <t>OFICINA ASESORA DE ASUNTOS JURIDICOS</t>
  </si>
  <si>
    <t>OFICINA ASESORA DE COMUNICACIONES</t>
  </si>
  <si>
    <t>OFICINA ASESORA DE CONTROL INTERNO</t>
  </si>
  <si>
    <t>OFICINA ASESORA DE CONTROL INTERNO DISCIPLINARIO</t>
  </si>
  <si>
    <t>OFICINA ASESORA DE LA MUJER</t>
  </si>
  <si>
    <t>OFICINA ASESORA DE PAZ</t>
  </si>
  <si>
    <t>OFICINA ASESORA DE PLANEACIÓN</t>
  </si>
  <si>
    <t>OFICINA ASESORA DE POLITICA SOCIAL</t>
  </si>
  <si>
    <t>OFICINA ASESORA DE TIC</t>
  </si>
  <si>
    <t>SECRETARIA DE AGRICULTURA Y DESARROLLO EMPRESARIAL</t>
  </si>
  <si>
    <t>SECRETARIA DE EDUCACION</t>
  </si>
  <si>
    <t>SECRETARIA DE GOBIERNO</t>
  </si>
  <si>
    <t>SECRETARIA DE HACIENDA</t>
  </si>
  <si>
    <t>SECRETARIA DE INFRAESTRUCTURA</t>
  </si>
  <si>
    <t>SECRETARIA DE MEDIO AMBIENTE</t>
  </si>
  <si>
    <t>SECRETARIA DE MINAS</t>
  </si>
  <si>
    <t>SECRETARIA DE RECREACION Y DEPORTE</t>
  </si>
  <si>
    <t>SECRETARIA DE SALUD</t>
  </si>
  <si>
    <t>SECRETARIA GENERAL</t>
  </si>
  <si>
    <t>DEPENDENCIAS</t>
  </si>
  <si>
    <t>SERGIO BARRANCO</t>
  </si>
  <si>
    <t>ROSA ROSADO QUINTERO</t>
  </si>
  <si>
    <t>CONSUELO MARTINEZ MARTINEZ</t>
  </si>
  <si>
    <t>JUANA DEL CARMEN PACHECO SOTO</t>
  </si>
  <si>
    <t>ERIKA MAESTRE VEGA</t>
  </si>
  <si>
    <t>MIGUEL AROCA CERVANTES</t>
  </si>
  <si>
    <t>ANDRES MESA ARAUJO</t>
  </si>
  <si>
    <t>PAMELA GARCIA MENDOZA</t>
  </si>
  <si>
    <t>ANDRES ROJAS ARCIA</t>
  </si>
  <si>
    <t>ESTHER MENDOZA PEINADO</t>
  </si>
  <si>
    <t>ANDRES FELIPE MESA ARAUJO</t>
  </si>
  <si>
    <t>MANUEL MEJIA PALLARES</t>
  </si>
  <si>
    <t>Meta de producto</t>
  </si>
  <si>
    <t>Meta de la vigencia Indicador de producto</t>
  </si>
  <si>
    <t>INST TRANSITO DEPARTAMENTAL</t>
  </si>
  <si>
    <t>EDITA MARÍA PORTILLO ZAMBRANO</t>
  </si>
  <si>
    <t>CENTRO REGULADOR DE URGENCIAS, EMERGENCIAs Y DESASTRES DEL CESAR-CRUE</t>
  </si>
  <si>
    <t xml:space="preserve">REGULO PINEDA </t>
  </si>
  <si>
    <t xml:space="preserve">SECRETARIA DE CULTURA Y  TURISMO </t>
  </si>
  <si>
    <t>IVAN MURGAS VALLEJO</t>
  </si>
  <si>
    <t>ANA MARÍA QUINTERO JAIMES</t>
  </si>
  <si>
    <t>CARLOS ALBERTO DAZA LOBO</t>
  </si>
  <si>
    <t xml:space="preserve">OFICINA DE GESTION DEL RIESGO DE  DESASTRES Y CAMBIO CLIMÁTICO </t>
  </si>
  <si>
    <t xml:space="preserve">Atender  50.000 niños y niñas de la Primera Infancia en los 25 municipios </t>
  </si>
  <si>
    <t>PROGRAMA I. ESTRATEGIA SOCIAL PARA VIDA DIGNA E INCLUYENTE</t>
  </si>
  <si>
    <t>Subprograma I. Interés superior por los niños y niñas de primera infancia,  infancia y adolescencia.</t>
  </si>
  <si>
    <t xml:space="preserve">Coadyuvar en la solución de las problematicas sociales de la población vulnerable del departamento del Cesar. </t>
  </si>
  <si>
    <t>Promover el fortalecimiento de la Ruta Integral de atención en la primera infancia en los del Departamento del Cesar en los 25 municipios</t>
  </si>
  <si>
    <t>BPIN 2022002200038</t>
  </si>
  <si>
    <t>Lograr el fortalecimiento institucional para el desarrollo, implementación y ejecución de lo sprogramas sociales de la Gobernación del Cesar</t>
  </si>
  <si>
    <t xml:space="preserve">Construcción y puesta en marcha de la estrategia Departamental de atención integral a 110.000 niños y niñas en Infancia y adolescencia en los 25 municipios del Departamento del Cesar. </t>
  </si>
  <si>
    <t xml:space="preserve">Desarrollar un programa especializado para la atencion de 500 niños, niñas en infancia y adolescencia en consumo de sustancias psicoactivas, garantizando la atención especializada en salud y la inclusión al sistema educativo.  </t>
  </si>
  <si>
    <t>Puesta en marcha de un programa que permita promover la participación 30.000 personas  de grupos poblacionales de infancia y adolescencia y el establecimiento de la mesa de participación de niñez en el Cesar; vista esta como la mejor expresión de su reconocimiento como sujetos de derechos.</t>
  </si>
  <si>
    <t>Desarrollar 4 programas que permita reconocer el juego como elemento fundamental en el desarrollo integral de los niños y niñas. (Rescate de juegos tradicionales).</t>
  </si>
  <si>
    <t>Implementar 4 programas en coordinación con los 25 municipios del Cesar y demás agentes del Sistema Nacional de Bienestar Familiar (SNBF) del orden departamental para la atención de las familias y fortalecimiento de sus capacidades que promuevan su corresponsabilidad en el desarrollo integral de los niños, las niñas y los adolescentes</t>
  </si>
  <si>
    <t>Promover conjuntamente con los 25 municipios del Cesar estrategias de prevención de uniones tempranas</t>
  </si>
  <si>
    <t>Atender a través, de un programa intersectorial a 300 niños y niñas de la primera infancia en condición de discapacidad teniendo en cuenta el enfoque diferencial por tipos de discapacidad</t>
  </si>
  <si>
    <t>Construir e implementar 2 programas para descubrir talentos en arte, cultura, deporte, tecnología y ciencia, como medio para el desarrollo integral de la infancia y la adolescencia como solución de problemáticas que los afecten.</t>
  </si>
  <si>
    <t>Atender a través de 2 programas intersectorial a infantes y adolescente en condición de discapacidad teniendo en cuenta el enfoque diferencial por tipos de discapacidad</t>
  </si>
  <si>
    <t xml:space="preserve">Implementar la estrategia intersectorial e interinstitucional de atención integral a 2000 infantes y adolescentes para prevenir y erradicar las peores formas de trabajo infantil y la protección del menor trabajador: Explotación económica, especialmente en mendicidad. </t>
  </si>
  <si>
    <t>Desarrollar estrategias territoriales para la atención a 1000 niños y niñas de la primera infancia en riesgo de desnutrición que permitan iniciar la transformación de los sistemas alimentarios en las familias cesarenses</t>
  </si>
  <si>
    <t>Desarrollar estrategias conjuntas con los territorios que permitan la transformación de los sistemas alimentarios de 1000 personas en la infancia y la adolescencia, promoviendo estilos de vida saludables y buenos hábitos para disminuir la desnutrición y mal nutrición.</t>
  </si>
  <si>
    <t>Promover la implementación centros de atención transitorio al migrante para que de manera conjunta con organismos internacionales y del nivel nacional que hacen parte del sistema nacional de bienestar Familiar (SNBF), se atienda la situación de la niñez migrante interna y externa, priorizando las mujeres embarazadas, niños, niñas, adolescentes y personas mayores</t>
  </si>
  <si>
    <t>Impulsar a 1000 jóvenes cesarenses con ideas innovadores que impacten el desarrollo económico y social de su entorno.</t>
  </si>
  <si>
    <t>Subprograma II. Los jóvenes: una fuerza positiva de transformación.</t>
  </si>
  <si>
    <t>Beneficiar a la 30000 jovenes con una estrategia de participación a partir de la diversidad, los derechos y las obligaciones para contribuir en el desarrollo comunitario, familiar y personal, laboral, los procesos políticos, la vida pública, la protección del medio ambiente, la consolidación de la paz y la prevención de conflictos</t>
  </si>
  <si>
    <t xml:space="preserve">Vincular a 15000 jóvenes Cesarenses para que desarrollen actividades que fortalezcan sus proyectos de vida, las habilidades socioemocionales, la innovación y el liderazgo. </t>
  </si>
  <si>
    <t xml:space="preserve">SI </t>
  </si>
  <si>
    <t>Implementar 4 estrategias que les permita fortalecer la institucionalidad para favorecer la inclusión social, económica y política de los jóvenes en el departamento del Cesar</t>
  </si>
  <si>
    <t xml:space="preserve">Beneficiar a 50000 jovenes con un programa intersectorial e interinstitucional en coordinación con los 25 municipios del departamento, que nos permitan promover la garantía de los derechos fundamentales. </t>
  </si>
  <si>
    <t>Fortalecer la operatividad de las 11 plataformas de juventud Municipales y Departamental</t>
  </si>
  <si>
    <t>EDUARDO ESQUIVEL LOPEZ</t>
  </si>
  <si>
    <t>MARYA RINALDY TRUJILLO</t>
  </si>
  <si>
    <t>Poner en marcha 1 centros de atención integral para las personas con discapacidad severa y profunda, que permitan la independencia laboral de sus cuidadores.</t>
  </si>
  <si>
    <t>Subprograma IV. Personas con discapacidad: inclusión social, la oportunidad</t>
  </si>
  <si>
    <t>Crear de un banco de productos de apoyo que nos permita beneficiar a 2000 personas con discapacidad para mejorar su calidad de vida y la de sus cuidadores</t>
  </si>
  <si>
    <t>Construir 4 estrategias que permita fortalecer anualmente la infraestructura, el talento humano y la tecnología de sistemas de información y equipos biomédicos de las instituciones públicas de habilitación, rehabilitación que atiendan personas con discapacidad</t>
  </si>
  <si>
    <t xml:space="preserve">
Implementar estrategias que permitan activar mecanismos de inclusión productiva, generación de ingresos y seguridad económica de personas con discapacidad, familias y cuidadores
</t>
  </si>
  <si>
    <t>Apoyar la participación de la población en condición de discapacidad en 4 encuentros departamentales Nacional e internacional</t>
  </si>
  <si>
    <t>Desarrollar 4 estrategias del nivel interinstitucional e intersectorial anualmente que permita la implementación de la Política Colombiana de Envejecimiento    Humano    y    Vejez 2015-2024 para garantizar la atención integral de las personas mayores.</t>
  </si>
  <si>
    <t>Subprograma V. El Arte de Envejecer</t>
  </si>
  <si>
    <t>Beneficiar anualmente a 12500 adultos mayores vulnerables con un programa de asistencia integral para mejorar su calidad de vida</t>
  </si>
  <si>
    <t>Generar anualmente 4 estrategias articulada de acciones dirigidas a los actores del Sistema Nacional de Bienestar Familiar, la comunidad y la familia para garantizar atención integral humanizada y con calidad para las personas mayores</t>
  </si>
  <si>
    <t>Apoyar acciones interinstitucionales que permitan la dignificación del proceso de entrega de 32000 subsidios del programa Colombia Mayor.</t>
  </si>
  <si>
    <t>Diseñar 4 programas para impulsar iniciativas que le apunten a la inclusión social y productiva de los campesinos mayores.</t>
  </si>
  <si>
    <t>Implementar instrumentos de apoyo estadístico dirigidos a superar la invisibilización en el Departamento del Cesar.</t>
  </si>
  <si>
    <t>Subprograma VI. Población Sexualmente Diversa</t>
  </si>
  <si>
    <t xml:space="preserve">Desarrollar programas que permitan fortalecer las acciones afirmativas de autorreconocimiento y auto aceptación de las personas sexualmente diversas disminuyendo las problemáticas de salud mental. (Suicidios, depresión, neurosis, consumo de sustancias psicoactivas).
</t>
  </si>
  <si>
    <t>Realizar acciones de promoción y fortalecimiento que permitan la humanización en las instituciones que prestan servicios, cualquiera que sea su naturaleza, a la población sexualmente diversa garantizando el derecho al libre desarrollo de su orientación sexual.</t>
  </si>
  <si>
    <t>Formar a la comunidad educativa en normatividad vigente que permita garantizar el acceso en igualdad de condiciones y sin ningún tipo de discriminación, a 50 personas sexualmente diversas a las instituciones educativas públicas y privadas.</t>
  </si>
  <si>
    <t>Fortalecer el emprendimiento a 200 personas de la población LGBT a través de asesorías, estudios de mercados y realización de planes de negocios para participar en fondos de financiación.</t>
  </si>
  <si>
    <t>Desarrollar acciones afirmativas transversales para sensibilización y capacitación a750 funcionarios públicos sobre temáticas LGBT.</t>
  </si>
  <si>
    <t>Fortalecer la promoción de estilos de vida saludables y buenos hábitos de descanso y sueño en los niños, niñas y adolescentes.</t>
  </si>
  <si>
    <t>Subprograma I. Acción integral para la reducción del hambre.</t>
  </si>
  <si>
    <t>Lograr el fortalecimiento institucional para el desarrollo, implementación y ejecución de los programas sociales de la Gobernación del Cesar</t>
  </si>
  <si>
    <t xml:space="preserve">Construir y desarrollar programa departamental para la equidad de género que fortalezca las instituciones para la promoción del respeto, la protección y la garantía de los derechos de 40000 mujeres en el Departamento del Cesar. </t>
  </si>
  <si>
    <t>Inclusión social y productiva para la población en situación de vulnerabilidad (4103)</t>
  </si>
  <si>
    <t xml:space="preserve">Garantizar la inclusión de 1000 mujeres especialmente rural en procesos de ordenamiento social, productivo y de acceso a créditos, al igual que su participación en espacios de toma de decisiones del sector agropecuario, que conduzcan a un desarrollo rural equitativo y sostenible. </t>
  </si>
  <si>
    <t>Fortalecimiento del buen gobierno para el respeto y garantía de los derechos humanos. (4502)</t>
  </si>
  <si>
    <t>Generar 4 estrategias comunicativas para la erradicación de la violencia contra la mujer, promoviendo la transformación de imaginarios culturales de discriminación, violencia, explotación y abuso contra niñas y adolescentes, e impulsar programas que superen estereotipos y construyan masculinidades no violentas y corresponsables</t>
  </si>
  <si>
    <t xml:space="preserve">Crear una escuela de formación integral para 1000 mujeres Cesarenses en temas relacionados con la salud, participación, liderazgo, proyecto de vida, empoderamiento y política que les permitan potenciar habilidades para ser multiplicadoras en su entorno comunitario. </t>
  </si>
  <si>
    <t xml:space="preserve"> Levantar 1 línea base de las vocaciones laborales de las mujeres de los estratos 1 y 2 con el objetivo de diseñar estrategias de emprendimiento con sus respectivos planes de negocios que les permitan mejorar la calidad de su entorno familiar.</t>
  </si>
  <si>
    <t xml:space="preserve">Crear y/o dotar 12 centros de atención integrales que promuevan la atención en conflictos familiares, psicosociales, protección y empoderamiento en busca del mejoramiento de su calidad de vida y de su entorno familiar. </t>
  </si>
  <si>
    <t>Fortalecimiento a la gestión y dirección de la administración pública territorial (4599)</t>
  </si>
  <si>
    <r>
      <t xml:space="preserve">Activar acciones e iniciativas que garanticen el acceso y permanencia de los Cesarenses en el sistema educativo </t>
    </r>
    <r>
      <rPr>
        <u/>
        <sz val="8"/>
        <rFont val="Arial"/>
        <family val="2"/>
      </rPr>
      <t>a través del Plan de Permanencia Escolar.</t>
    </r>
  </si>
  <si>
    <t>Educación pertinente de calidad, inclusiva y equitativa</t>
  </si>
  <si>
    <t xml:space="preserve">MEJORAMIENTO DE LA PRESTACIÓN DEL SERVICIO EDUCATIVO DEL DEPARTAMENTO DEL CESAR MEDIANTE LA IMPLEMENTACIÓN DE ESTRATEGIAS DE COBERTURA, PERMANENCIA Y CALIDADEN LA VIGENCIA 2022 CESAR </t>
  </si>
  <si>
    <t xml:space="preserve">AUMENTAR LA COBERTURA, PERMANENCIA Y CALIDASD EDUCATIVA EN LAS INSTITUCIONES EDUCATIVAS DE LOS MUNICIPIOS NO CERTIFICADOS EN EDUCACIÓN DEL DEPARTAMENTO DEL CESAR
</t>
  </si>
  <si>
    <t>Formulación del Proyecto - contratación - Ejecución: Servicio educación formal por modelos educativos flexibles - Servicio de apoyo para la implementación de la estrategia de residencia escolar - Servicio de asistencia técnica en educación inicial, preescolar, básica y media -  Servicios de apoyo a la implementación de modelos de innovación educativa - Servicios de gestión del riesgo físico en estudiantes y docentes - Servicio de fomento para el acceso a la educación inicial, preescolar, básica y media - Servicio de fomento para la permanencia en programas de educación formal -  Servicio de divulgación para la educación inicial, preescolar, básica y media - Servicios conexos a la prestación del servicio educativo oficial -  Servicio de gestión de riesgos y desastres en establecimientos educativos - Servicio educativo - Servicio de Conectividad en los Establecimientos educativos</t>
  </si>
  <si>
    <t>Subprograma</t>
  </si>
  <si>
    <t xml:space="preserve">APOYO AL PROGRAMA DE ALIMENTACIÓN ESCOLAR (PAE) EN LOS ESTABLECIMIENTOS EDUCATIVOS OFICIALES VIGENCIA 2022 EN EL DEPARTAMENTO DEL CESAR </t>
  </si>
  <si>
    <t>Brindar alimentación escolar a los niños, niñas, adolescentes y jóvenes de los Establecimientos Educativos Oficiales de los 24 municipios no certificados en educación del Departamento del Cesar</t>
  </si>
  <si>
    <t>Formulación del Proyecto - Contratación - Ejecución: Suministro de raciones de alimentación escolar a los niños, niñas, adolescentes y jóvenes de los Establecimientos Educativos Oficiales de los 24 municipios no certificados en educación del Departamento del Cesar</t>
  </si>
  <si>
    <t xml:space="preserve">Educación Incluyentepara promover eldesarrollo humano </t>
  </si>
  <si>
    <t>Promover una estrategia articulada con el SENA y/o Universidades que permita a los estudiantes del nivel de educación media la doble titulación y la oferta de otras modalidades en la Educación Media.</t>
  </si>
  <si>
    <t>GESTIÓN</t>
  </si>
  <si>
    <t>NA</t>
  </si>
  <si>
    <t>Brindar a los estudiantes de las Instituciones Educaivas de carácter técnico experiencias compatibles con el entorno laboral en el que se van a desempeñar como técnicos en las diferentes áreas de formación que se les brinda.</t>
  </si>
  <si>
    <t>Continuar con la formación de 5.000 ESTUDIANTES POR MEDIO DE LA ARTICULACIÓN SENA - SED LOS CUALES SE GRADUARAN COMO BACHILLERES TECNICOS (Continua la ejecución del Convenio 005 del 27 de diciembre de 2018)</t>
  </si>
  <si>
    <t xml:space="preserve">Poner en marcha un proceso de mejoramiento y ampliación de infraestructura escolar y fortalecer los diferentes ambientes escolares en los niveles de educación preescolar básica y media con mobiliario materiales y elementos de apoyo pedagógico técnico y tecnológico. </t>
  </si>
  <si>
    <t xml:space="preserve">FORTALECIMIENTO DE LA INFRAESTRUCTURA EDUCATIVA EN ESTABLECIMIENTOS EDUCATIVOS OFICIALES DEL DEPARTAMENTO DEL CESAR </t>
  </si>
  <si>
    <t>Mejorar la infraestructura educativa en la que se forman los estudiantes de los 24 municipios no certificados en educación del Departamento del Cesar. (PLAN DE INFRAESTRUCTURA EDUCATIVA 2020 -2023)</t>
  </si>
  <si>
    <t>EJECUTAR ETAPA CONTRACTUAL - EJECUCIÓN DE OBRAS - SEGUIMIENTO</t>
  </si>
  <si>
    <t>Gestionar la dotación de herramientas tecnológicas (TIC) y conectividad en el marco de la CTeI que apoyen y faciliten mejores aprendizajes.</t>
  </si>
  <si>
    <t>MEJORAMIENTO DE LA PRESTACIÓN DEL SERVICIO EDUCATIVO DEL DEPARTAMENTO DEL CESAR MEDIANTE LA IMPLEMENTACIÓN DE ESTRATEGIAS DE COBERTURA, PERMANENCIA Y CALIDADEN LA VIGENCIA 2022 CESAR</t>
  </si>
  <si>
    <t>MEJORAR LA CALIDAD EDUCATIVA EN LAS INSTITUCIONES EDUCATIVAS OFICIALES DEL DEPARTAMENTO DEL CESAR
MEDIANTE LA PROVISIÓN DE SERVICIOS TECNOLÓGICOS.</t>
  </si>
  <si>
    <t>Ejecución del proyecto con recursos conectividad 2021 beneficiando a 150 sedes con conectividad desde el principio del calendario escolar</t>
  </si>
  <si>
    <t xml:space="preserve">MEJORAMIENTO DE LA CALIDAD EDUCATIVA MEDIANTE LA PROVISIÓN DE SERVICIOS TECNOLOGICOS QUE PERMITAN EL ACCESO OPORTUNO A LA INFORMACIÓN EN EL AÑO LECTIVO 2022 </t>
  </si>
  <si>
    <t xml:space="preserve"> NO PRIORIZADO </t>
  </si>
  <si>
    <t>Ejecución del proyecto con recursos conectividad 2022 beneficiando a 160 sedes con conectividad desde el principio del calendario escolar</t>
  </si>
  <si>
    <t xml:space="preserve"> FORTALECIMIENTO DE LAS CAPACIDADES en CTeI con la apropiación social del conocimiento en las organizaciones de base comunitaria rurales y académicas del Departamento del Cesar.</t>
  </si>
  <si>
    <t>MEJORAR LA CALIDAD EDUCATIVA EN LAS INSTITUCIONES EDUCATIVAS OFICIALES DEL DEPARTAMENTO DEL CESAR
MEDIANTE LA PROVISIÓN DE SERVICIOS TECNOLÓGICOS Y APROPIACIÓN EN CTeI</t>
  </si>
  <si>
    <t>Presentar correciones sugeridas al Fondo de Ciencia Tecnología en Innovación del Sistema General de Regalias - Ejecución del Proyecto presentado en la Convocatoria CTeI de apropiación social del conocimiento CTeI</t>
  </si>
  <si>
    <t>Poner en marcha una estrategia de apoyo, estímulos y formación (capacitación ó actualización) para directivos-docentes y docentes</t>
  </si>
  <si>
    <t>Mejorar la calidad educativa en el Departamento del Cesar mediante el desarrollo del Programa de bienestar, incentivos , capacitación y Calidad.</t>
  </si>
  <si>
    <t>Ejecución del plan de Bienestar, capacitación e incentivos 2022</t>
  </si>
  <si>
    <t xml:space="preserve">Apoyar el desarrollo de Programas de Educación Propia de los Pueblos Indígenas y Afrocolombianos de acuerdo con sus usos y costumbres como su Cosmovisión </t>
  </si>
  <si>
    <t>AUMENTAR LA COBERTURA Y PERMANENCIA DE LOS ESTUDIANTES DE LAS INSTITUCIONES EDUCATIVAS DEL CESAR</t>
  </si>
  <si>
    <t>Prestación del SEIP (Sistema Educativo Indígena Propio) en la comunidad educativa YUKPA -  Formar a 2.511 niños del Resguardo Indígena Iroka con el Sistema de Formación Indigena Propio</t>
  </si>
  <si>
    <t>Promover el desarrollo de Programas Educativos con Metodologías Flexibles para cerrar las brechas entre la población urbana rural y rural dispersa personas con características socioemocionales diferenciales cognitivas o de salud y/o con alto grado de vulnerabilidad.</t>
  </si>
  <si>
    <t>NEE APOYO A LA POBLACIÓN CON NECESIDADES EDUCATIVAS ESPECIALES EN INSTITUCIONES OFICIALES EN LOS 24 MUNICIPIOS ENINSTITUCIONES OFICIALES EN LOS 24 MUNICIPIOS NO CERTIFICADOS DEL DEPARTAMENTO DEL CESAR</t>
  </si>
  <si>
    <t>NO PRIORIZADO</t>
  </si>
  <si>
    <t>Brindar de acuerdo al Marco Normativo Legal Educativo una educación adaptable a las necesidades Educativas Especiales de los Alumnos del Departamento del Cesar.</t>
  </si>
  <si>
    <t>Formulación del Proyecto - Contratación - Prestar un servicio educativo Diferencial para la población estudiantil con Necesidades Educativas Especiales</t>
  </si>
  <si>
    <t>Prestación Servicio educativo diferencial mediante la contratación de Docentes especializados en la atención de la Población con discapacidad</t>
  </si>
  <si>
    <t>Elaborar el Plan Departamental de Lectura Escritura y Oralidad a través de la Red de Bibliotecas Públicas Municipales del Cesar en articulación con las Instituciones Educativas.</t>
  </si>
  <si>
    <t>GESTION RECURSOS PARA PROYECTO</t>
  </si>
  <si>
    <t>GESTIONANDO RECURSOS PARA LA EJECUCIÓN DEL PROYECTO</t>
  </si>
  <si>
    <t>Mejorar las competencia de lectura y estritura de los niños (a) del Departamento del Cesar, crando una nueva cultura donde la lectura sea el pilar de la formación de los estudiantes de nuestro Departamento.</t>
  </si>
  <si>
    <t>Formular proyecto garantizando que se incorporen los linemientos del MEN salidos el 25 de junio de 2020</t>
  </si>
  <si>
    <t>Organizar y desarrollar el Plan Integral Departamental de Apoyo al Mejoramiento a la Educación para garantizar calidad.</t>
  </si>
  <si>
    <t>Crear una ruta clara que conduzca al Departamento del Cesar a mejorar sus indicadores principales de educación (Cobertura - Permanencia - Calidad)</t>
  </si>
  <si>
    <t>Desarrollar Reuniones Con Directores de nucleo, docentes destacados, directivos docentes y el equipo de calidad para consolidadr las acciones necesarias que se requieren ejecutar en el resto del cuatrienio  para garantizar una educación de calidad que se refleje en los resultados de las pruebas saber 11 y en el acceso a la educación superior.</t>
  </si>
  <si>
    <t>Fortalecer el desarrollo de los Proyectos Pedagógicos Obligatorios (Ciudadanía Global y Competencias socio-emocionales educación ambiental educación vial estilos de vida saludable DDHH Educación para la Sexualidad y Construcción de Ciudadanía participación Cátedra de la Paz Semilleros de Investigación y de experiencias significativas de maestros o alumnos.</t>
  </si>
  <si>
    <t>Mejorar las competencias de los estudiantes del Departamento del Cesar en temas transversales necesarios para un buen desempeño en sociedad.</t>
  </si>
  <si>
    <t>El Area de Calidad Educativa con los servidores publicos y contrartistas adscritos al Area y los docentes responsables en cada EE,  desarrollan las estrategias para el fortalecimiento de los Proyectos Pedagógicos en cada Institución Educativa, se cuenta con la Asesoría Técnica del Ministerio de Educación</t>
  </si>
  <si>
    <t>Apoyar acciones formativas para la consolidación de la paz- Cátedra de Construcción de PAZ</t>
  </si>
  <si>
    <t>Alineados con la política publica de construcción de paz, brindar a los estudiantes del Departamento del Cesar un entorno donde se reconozca la problemática que vivimos en nuestro pasado y se garantice desde la academia espacios para la refexión y el dialogo,; elementos necesarios para la no repetición de los hechos que originaron el conflicto.</t>
  </si>
  <si>
    <t>La oficina de calidad educativa mediante sus supervisores continuarán trabajando en el Apoyo de las acciones formativas para la consolidación de la Paz</t>
  </si>
  <si>
    <t>Implementar el Plan Departamental de Bilingüismo que involucre docentes de Preescolar Básica y Media.</t>
  </si>
  <si>
    <t>POR FORMULAR - GESTION DE RECURSOS</t>
  </si>
  <si>
    <t>Mejorar las competencias de los estudiantes del Departamento del Cesar en el idioma Ingles.</t>
  </si>
  <si>
    <t>Recibir asesoria tecncia del MEN para la Formulación  del Proyecto - Concretar recursos - Formular Proyecto - Contratar - Ejecutar - Seguimiento - Control</t>
  </si>
  <si>
    <t>Organizar un programa departamental para el uso de la robótica educativa como complemento a la formación de los alumnos.</t>
  </si>
  <si>
    <t>Generar competencias en los estudiantes del Departamento del Cesar en los siguientes temas: Lo T, Drones, Domótica, Smart Agro, diseño y desarrollo de App, Reconocimiento de imágenes sensoricas)</t>
  </si>
  <si>
    <t xml:space="preserve">Promover estrategias para el uso de las nuevas tecnologías para que más adolescentes jóvenes y adultos accedan al servicio público educativo a través de la Educación Virtual. </t>
  </si>
  <si>
    <t xml:space="preserve"> Formulación y ejecución del Proyecto de conectividad (Conexión Total para beneficiar a 160 Sedes Educativas del Departamento del Cesar</t>
  </si>
  <si>
    <t>Gestionar y cofinanciar la legalización de predios donde funcionan sedes educativas sobre los que municipios o el departamento no tienen propiedad.</t>
  </si>
  <si>
    <t>Garantizar la titularidad de los predios donde se presta el servicio educativo en el Departamento del Cesar.</t>
  </si>
  <si>
    <t>Solicitar a la Superintendencia de Notariado y Registro para que suscriba el convenio necesario para que adelanten los trámites pertinentes.</t>
  </si>
  <si>
    <t>Fortalecimiento institucional de la Secretaría de Educación Dptal y sus servidores en los 24 municipios no certificados del departamento del Cesar.</t>
  </si>
  <si>
    <t>FORTALECER LA CAPACIDAD ADMINISTRATIVA Y OPERATIVA DE LA SECRETARIA DE EDUCACIÓN PARA BRINDAR ATENCIÓN AL PÚBLICO DE FORMA OPTIMA EN EL EDIFICIO CARLOS LLERAS RESTREPO MEDIANT LA DOTACIÓN DE EQUIPOS DE COMPUTO</t>
  </si>
  <si>
    <t>Desarrollar el proceso de contratación - Ejecución del Proyecto - seguimiento y control</t>
  </si>
  <si>
    <t xml:space="preserve">Apoyar la implementación de los Planes Escolares de Gestión del Riesgo en los Centros e Instituciones Educativas. </t>
  </si>
  <si>
    <t>IMPLEMENTACIÓN DE PLANES ESCOLARES DE GESTIÓN DEL RIESGO EN LAS INSTITUCIONES EDUCATIVAS ADSCRITAS A LA SECRETARIA DE EDUCACIÓN DEPARTAMENTAL EN LOS MUNICIPIOS FRONTERIZOS NO CERTIFICADOS EN EDUCACIÓN</t>
  </si>
  <si>
    <t>IMPLEMENTAR PLANES ESCOLARES DE GESTIÓN DEL RIESGO EN LAS INSTITUCIONES EDUCATIVAS ADSCRITAS A LA SECRETARIA DE EDUCACIÓN DEPARTAMENTAL</t>
  </si>
  <si>
    <t>Brindar asistencia técnica a las Instituciones Educativas para la formulación de los Planes Escolares de Gestión del Riesgo - Hacer seguimiento a la formulación de dichos planes</t>
  </si>
  <si>
    <t>Fortalecer los programas de acceso y permanencia a la educación inicial</t>
  </si>
  <si>
    <t>Fortalecer los cuatro pilares básicos de la educación inicial: aprender a conocer, aprender a hacer, aprender a vivir juntos, aprender a ser.</t>
  </si>
  <si>
    <t>Recibir asesoria tecnico pedagogica del MEN-ICBF - Replicar en las Instituciones Educativas del departamento los conceptos aprendidos para fortalecer los programas de educación Inicial</t>
  </si>
  <si>
    <t>Lanzar una estrategia para el estrechamiento de vínculos entre el sector privado (empresas y gremios) para la definición de educación (técnica tecnológica y universitaria) pertinente con la dinámica económica del territorio especialmente: agroindustrial turismo y economía creativa.</t>
  </si>
  <si>
    <t>Formación Superior pertinente y de calidad</t>
  </si>
  <si>
    <t>Garantizar que la formación terciaria del Departamento del Cesar este articulada con el sector productivo del Departamento.</t>
  </si>
  <si>
    <t>Elaborar mesas de trabajo donde se articule el sector productivo, el sector académico (representado por la universidades y el SENA) y la SED para definir la pertinencia de los programas que se ofertan actualmente en el Departamente y establecer los correctivos del caso si no corresponden a la demanda del sectos productivo.</t>
  </si>
  <si>
    <t>Impulsar el programa NEXO Global para instituciones públicas de educación</t>
  </si>
  <si>
    <t>Incentivar la investigación al interior de las Instituciones Educativas Oficiales de los 24 Municipios no certificados en educación del Departamento del Cesar.</t>
  </si>
  <si>
    <t>Recoleccion de informacion internacional con el apoyo de la Facultad de Eduacion, Programa de Ingles, UPC</t>
  </si>
  <si>
    <t>Crear el comité departamental de calidad educativa.</t>
  </si>
  <si>
    <t>Crear una instancia que vele y genere directrices encaminadas al fortalecimiento de la Calidad Educativa en el Departamento del Cesar.</t>
  </si>
  <si>
    <t xml:space="preserve">Elaboracion del Proyecto de Acto Adminsitrativo por el cual se crea el Comité de Calidad Educativa - </t>
  </si>
  <si>
    <t>Fortalecer financieramente a FEDESCESAR (Fondo Departamental de Educación Superior del Cesar)</t>
  </si>
  <si>
    <t>APLICACIÓN DE MECANISMOS DE FINANCIACIÓN CONDONABLE A LOS ESTUDIANTES VULNERABLES PARA EL INGRESO Y PERMANENCIA EN LA EDUCACIÓN SUPERIOR DEL DEPARTAMENTO DEL CESAR</t>
  </si>
  <si>
    <t>ELEVAR LAS TASAS DE ACCESO Y PERMANENCIA EN LA EDUCACIÓN SUPERIOR DE BACHILLERES ENTRE 17 y 21 AÑOS EN EL DEPARTAMENTO DEL CESAR</t>
  </si>
  <si>
    <t>Formulación del Proyecto - Suscripción de Convenios - Seguimiento y Control</t>
  </si>
  <si>
    <t xml:space="preserve">Gestionar circuitos de Rutas Universitarias donde se garantice el transporte de los jóvenes a las universidades </t>
  </si>
  <si>
    <t>GESTIONANDO FUENTES DE FINANCIACIÓN PARA EL PROYECTO</t>
  </si>
  <si>
    <t>Garantizar la permanecia de los estudiantes matriculados en las Instutuciones de educación Superior Oficiales del Departamento del Cesar</t>
  </si>
  <si>
    <t>Formular Proyecto - Etapapa Pre contractual - contractual - ejecución y Seguimiento</t>
  </si>
  <si>
    <t>Impulsar la construcción de la segunda fase de la Universidad Nacional Sede La Paz con sus escenarios deportivos área administrativa aula magna más aulas y laboratorios</t>
  </si>
  <si>
    <t>UNAL DESIGNADA EJECUTORA</t>
  </si>
  <si>
    <t>Ampliar la oferta academica en la UNAL sede la PAZ</t>
  </si>
  <si>
    <t>HACER ACOMPAÑAMIENTO A LA UNAD COMO DESIGNADA EJECUTORA</t>
  </si>
  <si>
    <t>Desarrollar un proyecto deportivo para estudiantes de la UPC en el antiguo Parque La Vallenata.</t>
  </si>
  <si>
    <t>NACIÓN EJECUTA EL PROYECTO</t>
  </si>
  <si>
    <t>Ampliar la oferta de espacios deportivos en la UPC sede Valledupar</t>
  </si>
  <si>
    <t>Proyecto en desarrollo Financiado por la Nación. (Hacer acompañamiento)</t>
  </si>
  <si>
    <t>Construir una sede universitaria en el centro del departamento del Cesar</t>
  </si>
  <si>
    <t>Ampliar la oferta academica universitaria en el Centro del Departamento</t>
  </si>
  <si>
    <t>Formular el Proyecto - Contratación - Ejecución y seguimiento.</t>
  </si>
  <si>
    <t>Gestionar  la ampliación de la sede Aguachica de la Universidad Popular del Cesar</t>
  </si>
  <si>
    <t>Construcción Primer Módulo de aulas en la Universidad Popular del Cesar Sede Aguachica</t>
  </si>
  <si>
    <t>PROYECTO EJECUTADO</t>
  </si>
  <si>
    <t>Mejorar y ampliar sede de educación superior</t>
  </si>
  <si>
    <t>Entregar la nueva infraestructura a la comunidad UPC</t>
  </si>
  <si>
    <t>Apoyar proyectos de Investigación Básica y aplicada pertinentes a la vocación productiva del Departamento del Cesar</t>
  </si>
  <si>
    <t>$0</t>
  </si>
  <si>
    <t>PLAN DE ACCIÓN GOBERNACION DEL CESAR - 2022</t>
  </si>
  <si>
    <t>Realizar 61 visitas de Inspección, vigilancia y control en los sistemas de tratamiento de agua para consumo humano en los municipios de 4°, 5° y 6° categoría</t>
  </si>
  <si>
    <t>Realizar 61  visitas de IVC a los sitemas de suministro y tratamiento de agua para consumo humano en lo municipios de competencia.</t>
  </si>
  <si>
    <t>Desarrollar 9 Mesas técnicas de agua (3) COTSA   y (6) en muncipios con Indice de riesgo de calidad del agua (IRCA) Alto  o Inviable sanitariamente en busca de alternativas  de solución.</t>
  </si>
  <si>
    <t xml:space="preserve">Realizar 24 seguimientos y verificaciones  de los avances de Mapas de Riesgo de la Calidad del Agua en los sistemas de tratamiento de  municipios de 4a, 5a y 6a categoría. </t>
  </si>
  <si>
    <t>Realizar 500  visitas de inspección y vigilancia a establecimientos de alto y bajo riesgos: instituciones educativas, CDI, hogares dia del adulto mayor,  cárceles, centros de abasto público,  centros cuarteklarios, piscinas ( agua de uso  recreativo).   en la zona urbana y rural para identificar las condiciones higiénico sanitarias y de  saneamiento básico en general.</t>
  </si>
  <si>
    <t>Salud Pública</t>
  </si>
  <si>
    <t>Realizar anualmente monitoreo a las 18 EAPB en las acciones de gestión del riesgo de las enfermedades precursoras (Hipertensión, Diabetes y obesidad) para enfermedades cardiovasculares)</t>
  </si>
  <si>
    <t>Realizar  25  estrategias de articulación sectorial y transectorial en (1 Cada uno de los municipios)  y con instituciones publicas y privadas para abordar  los determinaste sociales de la salud que afectan la salud pública en el marco de las   enfermedades crónicas no transmisibles y teniendo en cuenta los lineamientos expedidos por minsalud para la atención   en tiempos de la pandemia (registrar la estrategia acordada con cada uno de los convocados)</t>
  </si>
  <si>
    <t>Desarrollar una (1) estrategias de información, educación y comunicación (IEC)   en los diferentes entornos con enfoque diferencial  en Vida saludable y condiciones no trasmisibles.</t>
  </si>
  <si>
    <t>Realizar  16   actividades  de articulación con otros   sectores  del nivel   departamental y municipal, para lograr la  articulación de acciones intersectoriales en cada uno de los municipios CERS</t>
  </si>
  <si>
    <t xml:space="preserve">Realizar 36  visitas de acompañamiento a  EAPB que requieran un mayor acompañamiento en el proceso de  implementación de las diferentes  rutas Cardiovascular </t>
  </si>
  <si>
    <t>Formular 10 planes de salud pública de intervenciones colectivas (PIC) en los municipios priorizados en diferentes entornos y con enfoque diferencial  de promoción y prevención de las enfermedades crónicas no  transmisibles.</t>
  </si>
  <si>
    <t>Realizar 3 mesas de articulacion  regionales  con las entidades territoriales de Salud  municipales y EAPB para monitorear las acciones de Salud  visual, bucal auditiva y comunicativa,  Riesgo Cardiovascular (Hipertensión Arterial y Obesidad, Dislipidemias Accidente Cerebro vascular , Diabetes, Cáncer, EPOC   y  la implementacion de las RIAS.</t>
  </si>
  <si>
    <t>Desarrollar 1  estrategias de información, educación y comunicación (IEC)   en los diferentes entornos con enfoque diferencial, para la promoción y prevención de las enfermedades crónicas no  transmisibles.</t>
  </si>
  <si>
    <t xml:space="preserve">Salud, De bien a Mejor para todos los Cesarenses </t>
  </si>
  <si>
    <t>Realizar anualmente monitoreo a las 18 EAPB en las acciones de gestión de riesgo del cáncer de cuello uterino y cáncer de mama.</t>
  </si>
  <si>
    <t>Realizar 50 visitas de asistencia técnica  a  secretaria  de salud y EAPB para  determinar el  cumplimientos de   normas  relacionadas con cáncer  de mama</t>
  </si>
  <si>
    <t>Realizar anualmente monitoreo a las 18 EAPB en las acciones de gestión de riesgo del cáncer de próstata</t>
  </si>
  <si>
    <t>Realizar 50 visitas de asistencia técnica  a  secretaria  de salud y EAPB para  determinar el  cumplimientos de   normas  relacionadas con cáncer de prostata</t>
  </si>
  <si>
    <t>Realizar 36  visitas de acompañamiento a  EAPB que requieran un mayor acompañamiento en el proceso de  implementación de las diferentes  rutas Cancer de prostata</t>
  </si>
  <si>
    <t>Realizar anualmente monitoreo a las 18  EAPB en las acciones de gestión de riesgo del cáncer de cuello uterino y cáncer de mama</t>
  </si>
  <si>
    <t>Realizar 50 visitas de asistencia técnica  a  secretaria  de salud y EAPB para  determinar el  cumplimientos de   normas  relacionadas con cáncer uterino</t>
  </si>
  <si>
    <t xml:space="preserve">Realizar 36  visitas de acompañamiento a  EAPB que requieran un mayor acompañamiento en el proceso de  implementación de las   rutas Cancer de Uterino </t>
  </si>
  <si>
    <t>Realizar anualmente monitoreo a 16 EAPB el cumplimiento de las acciones de gestión de riesgo del prevención y detección tempranas de las alteraciones de la salud bucal, visual, auditiva y comunicativa y sus factores de riesgo.</t>
  </si>
  <si>
    <t>Desarrollar 1  curso de actualizacion  de las guias de atencion integral en salud en enfermedades crónicas no transmisibles.  (   salud visual, salud bucal y auditiva efermedades cardiovaculares y diabetes, epoc, para desarrollar capacidades  los equipos locales de salud (ESES) del primer nivel de atención.</t>
  </si>
  <si>
    <t>Realizar dos (2) capacitaciones dirigidas a los 25 municipios del departamento en las estrategias priorizadas a implementar para la promoción de la salud mental y la prevención de problemas y trastornos mentales en el departamento del Cesar.</t>
  </si>
  <si>
    <t>Realizar una (1) capacitación departamental con participación de los 25 municipios necesaria para la implementación de la estrategia "Soy hábil, soy Vida" en instituciones de primaria (5to grado).</t>
  </si>
  <si>
    <t xml:space="preserve">Realizar cincuenta (50) jornadas de acompañamiento técnico  en los municipios  que permitan garantizar el fortalecimiento de las capacidades para la implementación de la estrategia "Soy habil, soy vida" en las instituciones educativas priorizadas en los municipios. </t>
  </si>
  <si>
    <t>Realizar cuarenta y ocho (48) jornadas de acompañamiento técnico  en los municipios que permitan garantizar el fortalecimiento de las capacidades para la apliación del instrumento de involucramiento parental en grado 8 en 24 instituciones educativas seleccionadas (Iniciando en 2020 en grado 6º que culminaran en 2023 en grado 9º)</t>
  </si>
  <si>
    <t>Realizar cincuenta (50) jornadas de acompañamiento técnico en los  municipios que permitan garantizar el fortalecimiento de las capacidades  para la continuidad de los centros de escucha atendidos mediante las líneas de Teleorientacion para población en general.</t>
  </si>
  <si>
    <t>Realizar  18  acompañamiento técnico  en los  municipios seleccionados que permita garantizar el fortalecimiento de las capacidades para caracterizar a la población con trastorno mental y epilepsia e identificar las necesidades en salud de esta población.</t>
  </si>
  <si>
    <t>Realizar  18 acompañamiento técnico en los municipios seleccionados que permita garantizar el fortalecimiento de las capacidades para conformar  grupos de apoyo de personas con conducta suicida con el fin de fortalecer las habilidades para la vida.</t>
  </si>
  <si>
    <t xml:space="preserve">Desarrollar dos (2) jornadas de acompañamiento técnico con los actores comunitarios, las autoridades propias y/o tradicionales y estructuras propias de salud de las comunidades indígenas para profundizar en el reconocimiento integral de las necesidades en salud mental y comprensión de las condiciones particulares en que se encuentra este grupo poblacional. </t>
  </si>
  <si>
    <t xml:space="preserve">Realizar cuatro (4) jornadas de acompañamiento técnico con la participación de los diferentes actores involucrados en la Política de Salud Mental y Consumo de Sustancias Psicoactivas que permita verificar el avance y adopcion de esta. </t>
  </si>
  <si>
    <t>Realizar dos (2) jornadas de acompañamiento técnico  que permitan garantizar el fortalecimiento de las capacidades para la operactividad de los consejos departamental de salud mental y comité departamental de drogas.</t>
  </si>
  <si>
    <t>Realizar setenta y cinco (75) jornadas de acompañamiento técnico que permitan garantizar el fortalecimiento de las capacidades para la apropiación e  implementación de tamizajes para identificación de riesgos en salud mental y consumo de SPA y la herramienta mh-gap y GPC en el 100% de las  ESE de baja complejidad del territorio</t>
  </si>
  <si>
    <t xml:space="preserve">Realizar cuatro (4) jornadas de acompañamiento técnico a las EPS para garantizar el fortalecimiento de las capacidades para la caracterización y gestión del riesgo a las personas con trastornos o problemas mentales del departamento del Cesar  y garantizar el goce efectivo de los derechos de salud mental a los usuarios víctimas de violencia de genero. </t>
  </si>
  <si>
    <t>Realizar dos (2) capacitaciones en TAMIZAJES para identificación de riesgos en salud mental y consumo de SPA dirigida al personal de salud en las ESE de baja complejidad del departamento del Cesar y equipos de salud mental municipales.</t>
  </si>
  <si>
    <t>Realizar tres (3) procesos de desarrollo de capacidades para la atención integral del consumo de sustancias psicoactivas, dirigida a los equipos interdisciplinarios de salud disponible en los territorio priorizando equipos de atención básica que incluya capacidades sobre enfoque diferencial e intercultural.</t>
  </si>
  <si>
    <t xml:space="preserve">Realizar cincuenta (50) jornadas de acompañamiento técnico en los municipio que permitan garantizar el fortalecimiento de las capacidades para la apropiación e implementación al plan de acción para incidir en la disminución de la conducta suicida. </t>
  </si>
  <si>
    <t>Realizar cuatro jornadas de articulacion intersectorial entre fondo nacional de estupefacientes y la dimension convivencia social y salud mental, en temas relacionados con: intoxicaciones de medicamentos de control, sustancias y cualquier otro evento relacionado con eventos de SM</t>
  </si>
  <si>
    <t>Realizar doce (12) capacitaciones con población migrante, PPNA y fuerzas militares, para la promoción de la salud mental y la prevención de problemas y trastornos mentales en el departamento del Cesar.</t>
  </si>
  <si>
    <t>Realizar una estrategia de prevención basada en la evidencia dirigida especialmente a los niños, niñas, adolescentes y jóvenes que permita promover la toma de decisiones, evitar el contacto temprano con las drogas y prevenir el consumo de SPA.</t>
  </si>
  <si>
    <t xml:space="preserve">Realizar dos (2) jornadas de acompañamiento técnico que permitan garantizar el fortalecimiento de las capacidades a los municipios del departamento en lo referente a la aplicación de la ley 1616 de Salud mental 2013, implementación del Mh-gap, política de salud mental, lineamientos naciones en la promoción de la salud mental y prevención y atención de los problemas y trastornos mentales. </t>
  </si>
  <si>
    <t>Realizar una (1) jornada de acompañamiento técnico que permitan garantizar el fortalecimiento de las capacidades a los municipios del departamento en lo referente a la aplicación de la ley 1616 de Salud mental 2013, implementación del Mh-gap, política de salud mental, lineamientos naciones en la promoción de la salud mental y prevención y atención de los problemas y trastornos mentales.</t>
  </si>
  <si>
    <t xml:space="preserve">Realizar un (1) proceso de formación para cuarenta (40) profesionales de la salud del departamento (médicos, enfermeras y psicólogos) en la estrategia MHGAP, guías de práctica clínica en salud mental </t>
  </si>
  <si>
    <t>Desarrollar  una (1) estrategia de información , educación y comunicación  de promoción de la convivencia social y la salud mental.   dirigida a los  25  municipios  del departamento</t>
  </si>
  <si>
    <t>Desarrollar 5 estrategias de promoción de la salud mental y la convivencia en diferentes entornos.</t>
  </si>
  <si>
    <t>Realizar anualmente monitoreo a las EAPB para el seguimiento de los niños y niñas notificados en el SIVIGILA con desnutrición aguda moderada o severa en el Departamento.</t>
  </si>
  <si>
    <t xml:space="preserve"> Desarrollar 25 Procesos de participación Intersectorial y Social para la Construcción de la Política Publica de Seguridad Alimentaria y Nutricional en cada uno de los Municipios del Departamento, </t>
  </si>
  <si>
    <t>Realizar una estrategia con espacios de participacion para la inclusion de acciones propias e interculturales de los aspectos socioculturales sobre Caminos propios del cuidado de la salud nulricional a nivel familiar, comunitario y social desde la sabiduria  ancestral de los  pueblos indigenas y desde las prácticas interculturales  para el cuidado del estado nutricional de los niños y niñas menores de 5 años, de las gestantes, de las lactantes  en pro de  las  prácticas alimentarias sana  y productos alimenticios  propios del territorio. (Resolucion 050 del 2021).</t>
  </si>
  <si>
    <t xml:space="preserve"> Conformar 50 grupos focales o redes interactivas comunitarias fortalecidos en actitudes y prácticas en los componentes de Lactancia Materna, Introducción de la Alimentación Complementaria, GABAS, Rutas de Alteraciones Nutricionales Anemia-Desnutrición Aguda Moderada y Severa,Sobrepeso-Obesidad, Plan Canguro y Banco de Leche Humana a través de la estrategia “TODOS POR LA SALUD INFANTIL EN EL DEPARTAMENTO DEL CESAR”,apuntandole al Plan Ni1+Desnutrido.</t>
  </si>
  <si>
    <t>Desarrollar un programa integral en salud de promocion de la salud nutricional y prevencion de las alteraciones nutricionales en niños y niñas menores de 5 años, mujeres gestantes y lactantes dirigido a la comunidad Cesarense, bajo el cual se tenga en cuenta las particularidades del territorio como mecanismo de articulacion comunitario y social.</t>
  </si>
  <si>
    <t xml:space="preserve">Desarrollar una (1) estrategias de información, educación y comunicación (IEC)   en los diferentes entornos con enfoque diferencial  en la seguridad alimentaria y nutricional.
</t>
  </si>
  <si>
    <t xml:space="preserve"> Realizar 50 Capacitaciones sobre la Estrategia IAMI-I, Ruta de Atención   Materno Perinatal y de Atencion en Alteraciones Nutricionales inmersas en la Resolución 3280 del 2018, atendiendo los Lineamientos y Protocolos para la atención en salud de las gestantes, recién nacidos y lactantes, niños y niñas menores de 5 años, dirigida al talento humano de los Hospitales de la Red Pública de los 25 municipios del Departamento, apuntandole al Plan Ni1+Desnutrido.</t>
  </si>
  <si>
    <t>Realizar 100 seguimientos y monitoreos a la Implementación de la Ruta de Alteraciones Nutricionales como Bajo Peso Al Nacer, Anemia por deficit de hierro , Desnutrición Aguda Moderada y Severa en menores de 5 años, Sobrepeso y Obesidad en los momentos del curso de vida a las EAPB  con usuarios en el Departamento del Cesar,apuntandole al Plan Ni1+Desnutrido.</t>
  </si>
  <si>
    <t>Realizar cuatro (4) mesas zonales de articulacion de los distintos sectores involucrados en la construccion de la SAN mediante la conformacion y desarrollo de alianzas que conlleven a pacto y acuerdos orientados a la lucha contra el hambre tanto rural como urbano y la participacion ciudadana, apuntandole al Plan Ni1+Desnutrido.</t>
  </si>
  <si>
    <t>Realizar anualmente monitoreo a las EAPB para garantizar el acceso de las gestantes a la valoración de su estado nutricional</t>
  </si>
  <si>
    <t>Realizar 144 sesiones de seguimiento y monitoreo a la Implementacion y  Adherencia al Lineamiento de Manejo Integral de la Desnutrición Aguda Moderada y Severa en los niños y niñas menores de 5 años basado en la Resolución 2350 del 2020, Resolución 2465 del 2016, dirigida a las EAPB, IPS, ESE, ENTE TERRITORIAL MUNICIPAL Y UPGD de los 25 municipios del Departamento, apuntandole al Plan Ni1+Desnutrido.</t>
  </si>
  <si>
    <t>Realizar anualmente monitoreo a las 18 EAPB para garantizar el acceso a la atención prenatal que favorezca la atención precoz de los riesgos.</t>
  </si>
  <si>
    <t xml:space="preserve">Realizar Veinticinco (25)    Asistencias Téncnicas a  Entidades Territoriales,  Administradoras de Planes de Beneficios- EAPB  e IPS   Presentes en el Territorio, para  Seguimiento  a la Ruta Materno Perinatal.  </t>
  </si>
  <si>
    <t>Desarrollar en los 25 municipios acciones de seguimiento a la oferta y acceso efectivo a los servicios de salud sexual y reproductiva( Sifilis Congenita).</t>
  </si>
  <si>
    <t>Realizar  Veinticinco (25)  Asistencias Téncnicas   a    Entidades Administradoras de Planes de Beneficios- EAPB, IPS   Presentes en el Territorio, para la     Difusión y  Seguimientos  sobre la     implementación de Guias de Práctica Clínica Basada en la Evidencia y la Estrategia de Prevención de la Transmisión  Materno infantil del Sifilis,  / Estrategia ETMI Plus.</t>
  </si>
  <si>
    <t xml:space="preserve">Realizar Veinticinco (25) Asistencias Téncnicas a  Entidades Territoriales,  Administradoras de Planes de Beneficios- EAPB  e IPS   Presentes en el Territorio, para  Seguimiento  a la  oferta y acceso efectivo a los servicios de Salud Sexual y Reproductiva para adolescentes con enfoque de derechos, de género y diferencial, e inducción de la demanda temprana hacia los servicios de Salud Sexual y Reproductiva SSR.  </t>
  </si>
  <si>
    <t>Formular  1 planes  de salud pública de intervenciones colectivas (PIC) para intervención  en acciones de promoción  de la sexualidad segura, saludable,prevención,  reducción  de embarazos en adolescentes.</t>
  </si>
  <si>
    <t>Desarrollar una  estrategias de información, educación y comunicación (IEC)   en los diferentes entornos con enfoque diferencial  ,  para la en acciones de promoción  de la sexualidad segura, saludable,prevención,  reducción  de embarazos en adolescentes, enfermedades de Trasmision Sexual.</t>
  </si>
  <si>
    <t>Desarrollar en los 25 municipios acciones de seguimiento a la oferta y acceso efectivo a los servicios de salud sexual y reproductiva.</t>
  </si>
  <si>
    <t>Realizar anualmente el monitoreo de las 18 EAPB para garantizar el acceso oportuno al tratamiento antirretroviral de las gestantes diagnosticadas con VIH.</t>
  </si>
  <si>
    <t>Realizar  (25)  Asistencias Téncnicas  a    Entidades Administradoras de Planes de Beneficios- EAPB, IPS   Presentes en el Territorio, para la Difusión y  Seguimientos sobre la implementación de Guias de Práctica Clínica Basada en la Evidencia y la Estrategia de Prevención de la Transmisión  Materno infantil del VIH.</t>
  </si>
  <si>
    <t>Realizar 25  estrategias de apoyo a la implementación de los lineamientos técnico-operativos del “Plan Estratégico hacia el Fin de la TB en Colombia 2016- 2025 en los municipios.</t>
  </si>
  <si>
    <t>Realizar 25  estrategias de apoyo a la implementación de los lineamientos técnico-operativos del “Plan Estratégico nacional de prevención y control de la enfermedad de hansen   2016- 2025 en los municipios.</t>
  </si>
  <si>
    <t>Realizar  25 asistencias técnicas y capacitaciónes en los diferentes actores del sistema (municipios, EAPB, IPS entre otros), para el Desarrollo de capacidades  en los 25 municipios asignados.</t>
  </si>
  <si>
    <t>Formular 1 estrategia de rehabilitación para la reducción de la discapacidad en las personas afectadas por la lepra con la participación de las EAPB, las IPS y los personas afectadas por la enfermedad  en los municipios asignados.</t>
  </si>
  <si>
    <t>Implementar 1 estrategia Colombia libre de Tuberculosis en los 25 municipios del Departamento del Cesar</t>
  </si>
  <si>
    <t>Desarrollar una (1) estrategias de información, educación y comunicación (IEC)  y en los diferentes entornos con enfoque diferencial sobre prevención, manejo y control de   de IRA /EDA.</t>
  </si>
  <si>
    <t>Realizar 2 jornadas de desparasitación en los nueve municipios priorizados del Departamento del Cesar: Corregimiento las casitas (Valledupar),corregimiento san José de oriente (La Paz),San Diego, Codazzi, Becerril, Corregimiento Barranca Lebrija (Aguachica), La Gloria, Pelaya, San Martín.)</t>
  </si>
  <si>
    <t xml:space="preserve">Realizar 1 reunión con los secretarios de salud, vigilancia epidemiológica de los  9 municipios priorizados: Agustín Codazzi. Becerril, La Gloria, Pelaya, San Diego, San Martín, San José de Oriente (La Paz), Las casitas (Valledupar), Barranca de Lebrija (Aguachica)para socializar el programa nacional de geohelmintiasis y la  distribución de los desparasitantes antihelmínticos albendazol y mebendazol.                                                                                                                                                                                                                       </t>
  </si>
  <si>
    <t>Realizar 2 capacitaciones a los 25 a las secretarias  locales de Salud  sobre lineamiento nacional de desparasitación antihelmíntica masiva aplicada a niños en edad preescolar (1-4  años) y escolar         (5 a 14 años).</t>
  </si>
  <si>
    <t xml:space="preserve">Realizar 2 monitoreo al plan estratégico de Geohelmintiasis implementado en los 9 municipios priorizados: Agustín Codazzi. Becerril, La Gloria, Pelaya, San Diego, San Martín, San José de Oriente (La Paz), Las casitas  (Valledupar)Barranca Lebrija (Aguachica) de acuerdo con los lineamientos del  programa Nacional de Desparasitación Antihelmíntica masiva de niños de 5-14  años.       </t>
  </si>
  <si>
    <t>Realizar 3 mesas de concertaciones con  los líderes de las organizaciones (afros, ROM, indígenas, gitanos), Autoridades Tradicionales Indígenas en adecuaciones socioculturales
y técnicas mínimas,con el objetivo de  avanzar en la Estrategia de Desparasitación y, en general, el Programa de Promoción y Prevención de las Geohelmintiasis, las cuales deben considerarse para su integración posterior, a los modelos de atención intercultural en salud.</t>
  </si>
  <si>
    <t xml:space="preserve">Realizar  2 mesas intersectorial del Programa Nacional de IRA/EDA y articular acciones frente a la emergencia por COVID-19. </t>
  </si>
  <si>
    <t>Realizar doce (12) mesas de seguimiento al riesgo para la  implementación y seguimiento del Programa nacional de Prevención, manejo y control de la IRA, incluyendo temas de: Salas ERA, Lineamientos por emergencia COVID, estrategia de lavado de manos, acciones  de  promoción y prevención de la IRA - COVID-19, procesos de referencia y contra-referencia, entre otras.</t>
  </si>
  <si>
    <t>Realizar tres (3)  asistencia técnica zonales (norte, centro y sur) a los equipos directivos y asistenciales de las Empresas Sociales del Estado e  Instituciones de Servicos de Salud - IPS  de los municipios para la implementación y seguimiento del Programa nacional de Prevención, manejo y control de la IRA, incluyendo temas de: Salas ERA, Lineamientos por emergencia COVID, estrategia de lavado de manos, acciones  de  promoción y prevención de la IRA - COVID-19, procesos de referencia y contra-referencia, entre otras.</t>
  </si>
  <si>
    <t>Realizar 2 reuniones de trabajo con las sociedades académicas y científicas del departamento para promover el desarrollo  de capacidades, tanto institucionales como comunitarias, para la implementacion de  planes, lineamientos y protocolos del Programa Nacional de IRA/EDA.</t>
  </si>
  <si>
    <t xml:space="preserve">Formular  las acciones del plan  de salud pública de intervenciones colectivas (PIC) que favorezcan la salud infantil y fomenten la participacion de familias y cuidadores en el marco de la atencion integral a las enfermedades prevalentes de la infancia </t>
  </si>
  <si>
    <t xml:space="preserve">Implementar el programa de de prevención, manejo y control de las infecciones Respiratorias Agudas en los 25 Municipios /Lograr que el 75% de Niños y jóvenes de 5 A 14 años estén desparasitados </t>
  </si>
  <si>
    <t>Lograr que el 95% de los niños de 1 año tengan una dosis de triple viral</t>
  </si>
  <si>
    <t>Realizar 10 planes de seguimiento al 100% de los  hallazgos relacionados con coberturas de trazadores en niños menores de un año en los 25 Muncipios del Departamento</t>
  </si>
  <si>
    <t>Realizar 25 monitoreos a la cadena de frio de las IPS Vacunadoras del Departamento.</t>
  </si>
  <si>
    <t>Realizar 54 Monitoreos  relacionadas con el proceso de operación y sostenimiento del sistema de información nominal del PAI en las instituciones con servicio de vacunación habilitado.</t>
  </si>
  <si>
    <t>Realizar 2 auditorías a las IPS que ofertan vacunas NO PAI y profesionales que ofrecen el servicio de vacunación, demás actores y sectores relacionados con el control de las enfermedades inmunoprevenibles, con el objeto de coordinar las acciones necesarias para el buen desarrollo del programa</t>
  </si>
  <si>
    <t xml:space="preserve">Realizar 5 mesas regionales de Actualizacion de Cadena de frio para los 25 Muncipios del Departamento </t>
  </si>
  <si>
    <t>Realizar 50 procesos de calidad de datos de la información generada en el programa ampliado de Inmunizaciones de acuerdo a los lineamientos nacionales y departamental.</t>
  </si>
  <si>
    <t xml:space="preserve">Realizar 5 mesas regionales  de Actualizacion de Sistema de informacion PAI </t>
  </si>
  <si>
    <t>Realizar 6 mesas  regionales  de trabajo para la socialización y adopción de las normas técnico administrativas del PAI (manual PAI vigente 2020)</t>
  </si>
  <si>
    <t>Realizar 25 acciones de coordinación intersectorial que propendan  garantizar el logro de los objetivos del Programa Ampliado de Inmunizaciones - PAI y el Desarrollo de capacidades en las asistencias técnica en los municipios del  departamento, con el monitoreo, seguimiento, gestion y evaluacion de los procesos de planeación del PAI.</t>
  </si>
  <si>
    <t>Realizar 6 mesas de trabajo con las EAPB y entes Municipales  para identificar e involucrar actores aliados en el cumplimiento de metas y mantener actualizado el censo de instituciones que desarrollan acciones en pro de la niñez</t>
  </si>
  <si>
    <t xml:space="preserve">Realizar 5 mesas  Regionales de Actualizacion para verificaciones de planes de cumplimiento de vacunacion de susceptibles según lineamientos del Ministerio de Salud y Proteccion Social </t>
  </si>
  <si>
    <t>Elaborar  una (1) Microplaneacion  en el 100% de los municipios en situación  de brotes de enfermedades inmunoprevenibles  dando cumplimiento al documento marco emitido por el Ministerio de Salud y Proteccion Social</t>
  </si>
  <si>
    <t>Elaborar  25 Microplaneaciones  en los municipios de la Campaña de Vacunación de Seguimiento (CVS) en Sarampion dento del proceso de Eliminacion  dando cumplimiento al documento marco emitido por el Ministerio de Salud y Proteccion Social</t>
  </si>
  <si>
    <t>Desarrollar 75 mesas de trabajo para verificar coberturas de vacunacion en el Ente Territorial.</t>
  </si>
  <si>
    <t>Realizar 3 seguimientos a planes de acción para cada una de las jornadas nacionales de vacunación, establecidas por el MSPS o de intensificación regional (Enero, Agosto y Octubre) en los 25 municipios</t>
  </si>
  <si>
    <t>Realizar 1 seguimientos y evaluacion a los planes de acción para cada una de las jornadas nacionales de vacunación, establecidas por el MSPS o de intensificación regional (Abril) en los 25 municipios</t>
  </si>
  <si>
    <t>Verificar 25 Plantillas mensuales de vacunación enviados por los municipios durante los 12 meses del año para consolidar al Ministerio de Salud y Proteccion Social</t>
  </si>
  <si>
    <t>Realizar 12 calculos  mensuales para la distribución de biológicos e insumos a las IPS públicas del departamento</t>
  </si>
  <si>
    <t>Realizar 12 consolidados del Movimiento e insumos de Biologicos enviados por los municipios durante los 12 meses del año y enviar al Ministerio de Salud y Proteccion Social</t>
  </si>
  <si>
    <t>Desarrollar 3 procesos de gestión para el desarrollo de la Jornada de Vacunación contra el Covid-19, de acuerdo a los lineamientos  nacionales.</t>
  </si>
  <si>
    <t xml:space="preserve">Realizar 5 mesas regionales de Actualizacion del Sistema Nominal PAIWEB para los 25 Municipios del Departamento </t>
  </si>
  <si>
    <t xml:space="preserve">Efectuar 12 Seguimientos del Movimiento de Insumos generados en el programa ampliado de inmunizaciones, por cada proceso y la informacion generada por los municipios. en  Medio fisico y magnetico de manera diaria y mensual según sea el caso. </t>
  </si>
  <si>
    <t>Realizar 1 seguimientos y evaluacion a los planes de acción para Jornadas nacionales de vacunación, contra el Covid-19, establecidas por el MSPS o de intensificación regional en los 25 municipios</t>
  </si>
  <si>
    <t>Desarrollar 3 informes de Monitoreo de la encuesta vacunal  de la Jornada de Vacunación contra el Covid-19, Semana de las Americas y Sarampión, de acuerdo a los lineamientos  nacionales.</t>
  </si>
  <si>
    <t>Apoyar en el seguimiento del sistema de información Nominal del PAI, PAIWEB en sus versiones Web y App.</t>
  </si>
  <si>
    <t xml:space="preserve">Apoyar los procesos de revisión, auditoria y capacitación requeridos en los módulos de aplicación de biológicos, administración, inventarios, cadena de frio, reportes, cohortes y pedidos del sistema de información nominal PAIWEB, en sus versiones Web y App. </t>
  </si>
  <si>
    <t>Coadyuvar el proceso de análisis, recolección de datos, procesamiento y generación de informes  generados del proceso de vacunación contra Covid-19.</t>
  </si>
  <si>
    <t xml:space="preserve">Apoyar la calidad del dato en las fuentes de información, que puedan ser utilizadas para el análisis de los avances de la vacunación contra el Covid-19 y de esta manera identificar situaciones de riesgo que aporten a la toma de decisiones. </t>
  </si>
  <si>
    <t>Participar activamente en los Puestos de Mandos Unificados (PMU) del Departamento; Asistir a los del Ministerio de Salud y Protección Social y a Reuniones Virtuales y Presenciales en el marco del Plan Nacional de Vacunación contra el Covid-19 y transmitir al equipo de trabajo las responsabilidades del departamento.</t>
  </si>
  <si>
    <t xml:space="preserve">Apoyar en la evaluación de los indicadores de vacunación del programa permanente para los diferentes grupos objeto, así como los de las diferentes campañas y jornadas de la vacunación contra el Covid-19, con el fin de identificar variaciones que puedan ser de riesgo para la aparición de brotes por enfermedades prevenibles. </t>
  </si>
  <si>
    <t>Realizar APOYO LOGISTICO (Vehiculo, Gastos de Viaje y Manutención Contratistas)</t>
  </si>
  <si>
    <t>Realizar APOYO LOGISTICO (Gastos de Viaje y Manutención)</t>
  </si>
  <si>
    <t>Adquirir Poliza de bienes contra todo riesgo en refrigeración en el area de enfermedades inmunoprevenibles de la Secretaría de Salud Departamental del Cesar.</t>
  </si>
  <si>
    <t>Realizar un (1) mantenimiento preventivo y correctivo de los equipos de la red de frío, (refrigeradores, congeladores, plantas eléctricas, aires acondicionados y cuartos fríos), según las normas técnicas administrativas especificadas en el manual PAI vigente</t>
  </si>
  <si>
    <t>Desarrollar una (1) Estrategia de Información, Educación y Comunicación acerca de la importancia de los Esquemas de Vacunación a tiempo en la población de riesgo a través de contratación con personas juridicas que son NO ESES.</t>
  </si>
  <si>
    <t xml:space="preserve">Realizar  8 mesas de trabajo  con actores sociales y secretarias de salud de los municipios priorizados (8)  para la socialización, Adopcion y adaptación de la   EGI- ETV Zoonosis   municipales para la construcción de la Estrategia de Gestión Integrada 
</t>
  </si>
  <si>
    <t>Desarrollar una (1) estrategias de información, educación y comunicación (IEC) para el  componente enfermedades  endemoepidemicas   en los diferentes entornos  y con enfoque diferencial .</t>
  </si>
  <si>
    <t>Realizar  una estrategia en los 24 municipios  para  la prevencion y control de las ETV y Zoonosis ( Arbovirosis, Malaria, leismaniasis, Enfermedad de Chagas y Leptospirosis)  para fortalecer Acciones de Gestión del Riesgo en el Territorio.</t>
  </si>
  <si>
    <t>Realizar 120 seguimientos   a las  EPS e IPS  públicas  de los municipios de competencia del territorio  para  la adherencia de los lineamientos, atencion intregral de los pacientes para las Enfermedades Transmisibles por Vectores y Zoonosis.</t>
  </si>
  <si>
    <t xml:space="preserve">Realizar  10  socializacion  de las guias  y protocolos   en municipios de alto riego,  para el tratamiento de las enfermedades trasmitidas por vectores; para el  fortalecimiento de la farmacovigilancia  con participacion de auditores de calidad de IPS publicas y EAPB 
</t>
  </si>
  <si>
    <t>Realizar 1 estrategia de prevención, promoción y control de la enfermedad de CHAGAS, leishmaniasis y malaria en focos notificados en los diferentes entornos con  enfoque diferencial</t>
  </si>
  <si>
    <t>Realizar 500 visitas de la Estrategia de Escuela y Vivienda Saludable que consiste en la ejecución de actividades de promoción de la salud y prevención de enfermedades, reducción de factores de riesgo psicosocial modificando el entorno ambiental de las familias y comunidades en los Municipios de alto riesgo.</t>
  </si>
  <si>
    <t>Realizar 240  visitas  de la Estrategia de COMBI, movilización y comunicación social contingencia que incluya día “D” de intervención social intensificada para la reducción de criaderos y de densidad vectorialen los Municipios de alto riesgo.</t>
  </si>
  <si>
    <t>Realizar 50.000 inspecciones en viviendas para conocer el riesgo de las ETV al que está expuesta la población  como factor predisponente a la presentación de eventos.</t>
  </si>
  <si>
    <t>Realizar 15.000 inspecciones en viviendas para el Levantamiento de Indice Larvario de las ETV</t>
  </si>
  <si>
    <t>Realizar 3000 intervenciones químicas con equipo de espaldas para el control de las ETV ( Leismaniasis, Enfermedad de Chagas y Malaria)..</t>
  </si>
  <si>
    <t>Realizar  40000 intervenciones químicas  en  viviendas con equipo montado en vehículo (ULV) para el control de las ETV .</t>
  </si>
  <si>
    <t>Realizar 50.000  sensibilizaciones a personas  por medio de charlas educativas sobre prevención de las ETV.</t>
  </si>
  <si>
    <t>Realizar 25.000 inspecciones en viviendas y aplicaciónes de cebo (Rodenticida)  para disminuir los factores de riesgo que inciden en la transmisión de enfermedades zoonóticas causadas por roedores.</t>
  </si>
  <si>
    <t>Realizar 15000 acciones para la Prevencion, Promocion y Control de las ETV y Zoonosis en las municipios de competencia, por medio de contratacion con Eses, contratos interadministrativos o contratacion directa en municipios de alto riesgo.</t>
  </si>
  <si>
    <t>Realizar una estrategia  de  acciones de promocion, prevencion y control   en los 24 municipios mediante la adquisicion de insumos criticos con el fin disminuir los factores de riesgo que inciden en la transmision de las enfermedades transmisibles por vectores y zoonosis.</t>
  </si>
  <si>
    <t>Realizar en los  municipios de alto riesgo acciones de promocion, prevencion y control  según lineamientos de nivel central con el fin disminuir los factores de riesgo que inciden en la transmision de las enfermedades transmisibles por vectores y zoonosis.</t>
  </si>
  <si>
    <t>Mantener el 95% de las coberturas útiles de vacunación canina y felina en los municipios de departamento</t>
  </si>
  <si>
    <t>Realizar  100 visitas de gestión de la salud (IVC a personas o establecimientos)  para contribuir a la reducción de las enfermedades transmitidas por vertebrados que aseguren la  respuesta ante eventos zoonóticas de interés en salud pública a nivel departamental mediante el Modelo Integral de Atención en Salud.</t>
  </si>
  <si>
    <t>Realizar 150.000 inmunizaciones a caninos y felinos de zona rural y urbana de los municipios de 4, 5 y 6 categoría.</t>
  </si>
  <si>
    <t>Realizar 5 planes de respuesta integral para mejorar las condiciones de salud y trabajo de la población trabajadora Informal</t>
  </si>
  <si>
    <t>Realizar  veinticinco   (25)   Asistencias Técnicas  a los municipios para fortalecer  la conformación de Instancias Organizativas de Trabajadores Informales  y la Participación Social.</t>
  </si>
  <si>
    <t>Realizar  tres  (3)  mesas regionales (Norte, Sur y Centro) con los  Municipios  del Departamento, sobre Prevención de los Riesgos derivados del trabajo en el Sector Informal  de la Económia mediante el desarrollo de acciones Orientadas a Prevenir, Mitigar y Superar los Riesgos Ocupacionales; Identificando, Caracterizando y Focalizando a grupos poblacionales vulnerables  y grupos diferenciales.</t>
  </si>
  <si>
    <t>Realizar  veinticinco  (25)  Asistencias Técnicas  en los municipios para la implementacion del piloto d el  Fomento de la Vigilancia Epidemiológica Ocupacional, en la poblacion trabajadora informal.</t>
  </si>
  <si>
    <t>Realizar veinticinco  (25) seguimientos a los municipios seguimiento al proceso de Caracterizacion de la poblacion trabajadora informal.</t>
  </si>
  <si>
    <t>Realizar tres (3) seguimientos trimestral a la informacion suminitrada en las diferentes articulaciones en el seguimientos de la seguridad y salud en el trabajo</t>
  </si>
  <si>
    <t>Realizar  2 seguimiento al informe de indicadores de gestion contemplados en el Plan Decenal de Salud Pública 2022 – 2032 y Plan Nacional de Seguridad y Salud en el Trabajo</t>
  </si>
  <si>
    <t>Realizar  Una (1) Mesa de Trabajo con los municipios, para hacer  seguimiento a los CIETI ( Comité Interinstitucional de Erradicacion de trabajo infantil), para implementar estrategias en  los 25 Municipios.</t>
  </si>
  <si>
    <t xml:space="preserve"> Realizar veinticinco  (25)  Asistencias Técnicas   con el objeto de capacitar a los municipios en Comite Local de Seguridad y Salud en el Trabajo, enfatizando en conformación, funciones, dinámica de trabajo, responsabilidades de los dignatarios y actividades ejecutadas según lo establecido en el Decreto 16 de 1997; ademas de orientar/coordinar mensualmente las acciones de Comité Seccional de Seguridad y  Salud en el Trabajo  del departamento del Cesar.</t>
  </si>
  <si>
    <t xml:space="preserve">Realizar cuatro (4) seguimientos trimestrales a los Comité de Seguridad y Salud en el trabajo que operan en los municipios del departamento con el fin de darle cumplimiento al Decreto 16 de 1997: enfatizando en el seguimiento  en cuanto vigencia de resolución de CLSST y Plan de acción anual.
</t>
  </si>
  <si>
    <t>Realizar veinticinco  (25)  Asistencias Técnicas   con el objeto de orientar la ejecución en el Departamento del Cesar, de la Dimensión Prioritaria Salud y Ámbito Laboral, en el marco del Plan Decenal de Salud Pública 2022 – 2032 y Plan Nacional de Seguridad y Salud en el Trabajo</t>
  </si>
  <si>
    <t>Realizar  veinticinco (25) seguimientos y asistencia tecnicas a los municipios verificando  el cargue de la informacion en la plataforma SITIC (Sistema de informacion de la poblacion trabajadora informal del departamento del Cesar).</t>
  </si>
  <si>
    <t>Realizar  Un (1) Consolidado  en Indicadores  de la caracterizacion de la poblacion trabajadora informal en los Municipios del Departamento, con decsripcion cualitativa y cuantitativa de los dastos suministrados por la herramienta SITIC</t>
  </si>
  <si>
    <t xml:space="preserve">Realizar Una (1) Mesa de Trabajo en articulacion con la Dimensión Gestión de Poblaciones Vulnerables e Instancias de Gestión Intersectorial   para   fomentar  la atención de Eventos Emergentes  (  Sensibilizacion  para la rehabilitación,  inclusión  discapacidad,  erradicación del trabajo infantil) </t>
  </si>
  <si>
    <t>Desarrollar cuatro (4) estrategias de información, educación y comunicación (IEC)   en los diferentes entornos con enfoque diferencial en la Dimensión Prioritaria Salud y Ámbito Laboral.</t>
  </si>
  <si>
    <t>Incluir 2300 personas con discapacidad en el registro de caracterización, certificación y estrategia de Rehabilitación basada en comunidad del componente salud</t>
  </si>
  <si>
    <t xml:space="preserve">Realizar 100  acciones de desarrollo de capacidades  para la implementacion del modelo de atenciòn diferencial en salud  para poblacion con discapacidad,   la politica de salud en  discapacidad  relacionada con rehabilitacion basada en comunidad, registro de localización y caracterización de personas con discapacidad,   certificación de discapacidad, y modelo de atención diferencial en salud a personas con discapacidad,  dirigida a actores institucionales del sector salud de secretarias de salud, EAPB, ESE E IPS,  sociedad civil organizada . la familia, cuidadores y otros sectores </t>
  </si>
  <si>
    <t xml:space="preserve">Realizar 100  procesos de monitoreo y evaluaciòn  territorial a la implementacion de la  estrategia de RBC, grupos de apoyo y autoayuda, comites de RBC, modelo de atenciòn diferencial en salud, certificaciòn de discapacidad y banco de productos de apoyo </t>
  </si>
  <si>
    <t>Realizar  25  jornadas  de Rehabilitacion Basada en comunidad   "Personas con discapacidad  incluidas y saludables" para personas con discapacidad    en los diferentes  municipios.</t>
  </si>
  <si>
    <t xml:space="preserve">Realizar  200 jornadas  de asistencia tecnica y  desarrollo de capacidades,   para la adopción  de  los modelos de atención diferencial en salud  para niños, niñas y adolescentes y mantener funcionales las redes sociales de apoyo </t>
  </si>
  <si>
    <t xml:space="preserve">Realizar 50 procesos de monitoreo y evaluaciòn  territorial a la implementacion de modelos de atencion diferencial en salud territoriales  y la operatividad de redes sociales de apoyo comunitario  y veedurias de servicios amigables </t>
  </si>
  <si>
    <t>Realizar 1  proceso de movilizacion social  transectorial y comunitario continuo, para el desarrollo de la XI Maraton departamental contra el abuso sexual de niños, niñas y adolescentes y la prevencion de la violencia de genero  dirigida  niños niñas de primera infancia e infancia y adolescentes, redes sociales de apoyo, instituciones, padres y  comunidad en general</t>
  </si>
  <si>
    <t>Realizar  200 jornadas  de asistencia tecnica , desarrollo de capacidades y gestion, para la adopción en los territorios de  los modelos de atención diferencial en salud  para poblaciones  LGBTIQ+, mujeres y hombres,  la   incorporacion del enfoque de genero en la prestaciòn de servicios de salud  dirigidas a secretaria de salud, y mantenimiento funcional de redes dirigidas a  EAPB, ESE, IPS   y la sociedad civil organizada</t>
  </si>
  <si>
    <t xml:space="preserve">Realizar 50 procesos de monitoreo y evaluaciòn  territorial a la implementacion de modelos de atencion diferencial en salud territoriales para  LGBTIQ+, mujeres y hombres e incorporaciòn del enfoque de genero en la prestacion de servicios </t>
  </si>
  <si>
    <t xml:space="preserve">Realizar  3 jornadas de movilizaciòn  para implementar e intitucionalizar  la semana de la diversidad saludable,  dia de prevenciòn de la violencia contra la mujer  y   dia de las masculinidades saludables con actores del sector salud,  colectivos  y redes comunitarias organizadas en torno a la equidad de genero </t>
  </si>
  <si>
    <t xml:space="preserve">Realizar  125 jornadas  de gestión y asistencia tecnica para la adopción e implementaciòn del  modelo de atención diferencial en salud del  adulto mayor,  funcionamiento de  cabildos y consejos de personas mayores, funcionamiento de los centros de atencion y larga estancia, formulacion de politica de envejecimiento humano y vejez, dirigida a autoridad sanitaria municipal, EAPB, ESE e IPS  y coordinadores de centros de larga estancia y centros dia. sociedad civil organizada, actores de desarrollo social  </t>
  </si>
  <si>
    <t>Realizar 125 procesos de monitoreo y evaluaciòn  a la implementacion de modelos de atencion diferencial en salud territoriales para el adulto mayor, politica de envejecimientoy vejez, cabidos y consejos de adulto mayor ,  estandares de calidad de los centros de  larga estancia del adulto mayor  y actualizaciòn  de datos de oferta territorial</t>
  </si>
  <si>
    <t xml:space="preserve">Realizar 25 jornadas de capacitaciones  para Institucionalizar el mes del adulto mayor saludable con la movilizaciòn de actores del sector salud y otros sectores e instituciones, la comunidad organizada de adulto mayor y la comunidad en general focalizando oferta hacia centros dia y centros de larga estancia con Implementacion del  programa "Hogares de Acogida" para  fomentar una cultura de buen trato intergeneracional en las familias hacia el adulto mayor,  la protecciòn, seguridad del adulto mayor y prevenciòn del abandono. </t>
  </si>
  <si>
    <t xml:space="preserve">Realizar 100 talleres de asistencia tecnica para la implementacion del  capitulo indigena  resolucion 050 ,    construccion de modelos propios en salud de poblacion indigena  e implementaciòn  del SISPI   dirigida a actores del SGSSS y comunidad indigena </t>
  </si>
  <si>
    <t xml:space="preserve">Realizar  1  proceso de gestiòn para el desarrollo de Encuentro Departamental de Medicina  Intercultural para el fomento de la articulacion entre la medicina tradicional indigena, en poblaciòn NARP y Rrom y la medicina occidental. Visibilizando las otras formas diversas de atender la salud desde una  cosmovision y un enfoque etnocultural   </t>
  </si>
  <si>
    <t>Realizar 25 talleres para  la adopciòn, lanzamiento y socializacion de un modelo de atenciòn diferencial en salud para poblacion etnica en el Cesar para  disminuir barreras de acceso a servicio en poblaciones etnicas para el cumplimiento de enfoques y ajustes razonables por parte de  EAPB, ESE e IPS</t>
  </si>
  <si>
    <t xml:space="preserve">Formular 1 plan de accion conjunto para la  implementacion de la resolucion 050  con entidades territoriales, pueblos indigenas, entidades del sector salud </t>
  </si>
  <si>
    <t xml:space="preserve">Realizar 100 procesos de asistencia tecnica para la implementacion del modelo de atencion diferencial en salud para habitante de calle y en calle dirigidos a secretaria de salud, EAPB, ESE e IPS y la formulacion e implementacion del plan de accion para implementar el modelo </t>
  </si>
  <si>
    <t xml:space="preserve">Realizar 50 monitoreos a la implementacion del modelo de atencion diferencial en salud para habitante de calle y en calle y ejecucion del plan de accion para su implementacion </t>
  </si>
  <si>
    <t>Adoptar en 3 municipios los modelos de salud diferencial mediante acto administrativo socialización y concertación con entidades de sistema de seguridad social en salud</t>
  </si>
  <si>
    <t>Realizar la atención psicosocial y salud integral PAPSIVI a 2300 víctimas de conflicto armado mediante la focalización, identificación de afectaciones, concertación de plan de atenciones, derivación a servicios de salud, seguimiento y monitoreo durante el cuatrienio</t>
  </si>
  <si>
    <t xml:space="preserve">Realizar 100  asistencia tecnica para la implementacion del protocolo de atención a victimas de conflicto armado, fortalecimiento de mesas de victimas, enfoque psicosocial en la prestaciòn de servicios de salud,  atención psicosocial y salud integral a victimas de conflicto armado  ruta  PAPSIVI, dirigida a los actores del sistema general de seguridad social en salud  y la mesa de vicitmas  en los territorios </t>
  </si>
  <si>
    <t xml:space="preserve">Realizar 50 jornadas de monitoreo a la implementacion del protocolo de atenciòn a victimas de conflicto armado y la atenciòn psicosocial a victimas priorizadas por sentencia </t>
  </si>
  <si>
    <t xml:space="preserve">Realizar 25 mesas de articulación  con los municipios  procesos relacionados con la gestion sectorial e intersectorial ,para la  activacion de ruta de atenciòn en salud  de  ordenes judiciales  y focalizaciòn de oferta en salud integral y de otros sectores para las victimas de conflicto armado </t>
  </si>
  <si>
    <t xml:space="preserve">Realizar  275  asistencia tecnica para la continuidad de la implementación de la política de participación social en salud y planes de acciòn dirigidas a actores  territoriales del sistema general de seguridad social en salud y la sociedad civil organizada entorno  a la salud del departamento  (servicios de atenciòn  e informacion al usuarios SIAU, los servicios de atencion a la comunidad SAC, las veedurias, los consejos territoriales de seguridad social en salud, los comites de etica hospitalaria, las asociaciones de usuarios,los comites de participacion comunitaria)   </t>
  </si>
  <si>
    <t>Realizar 25  seguimiento a los SIAU y SAC municipales Canalizar las PQR de los usuarios del SGSSS en el SAC departamental.</t>
  </si>
  <si>
    <t xml:space="preserve">Realizar 3 mesas de articulación  con las EAPB, ESE e IPS, secretaria de salud del Cesar, conmemorar 3 dias de reconocimiento a la participaciòn social en salud relacionadas con el dia del usuario , el dia del lider en salud y la jornada mas cerca de ti  con las EAPB, ESE e IPS, secretaria de salud del Cesar </t>
  </si>
  <si>
    <t xml:space="preserve">Realizar  75 monitoreos territoriales sobre implementacion de la politica y plan de accion de participacion social en salud </t>
  </si>
  <si>
    <t xml:space="preserve">Desarrollar una (1) estrategias de información, educación y comunicación (IEC)   en los diferentes entornos con enfoque diferencial  para el cuidado de la salud y la formacion de agentes comunitarios en salud publica dirigida a actores institucionales, lideres en salud, poblaciones vulnerables  y comunidad en general  </t>
  </si>
  <si>
    <t>Implementar 1a política de Participación social en salud a través de la concertación, capacitación, seguimiento y monitoreo en los 25 municipios.</t>
  </si>
  <si>
    <t>Fortalecer el 7% de la capacidad técnica para la vigilancia, prestación de servicios, implementación de los procesos de calidad e investigación del Laboratorio de Salud Pública para lograr la acreditación basada en la norma ISO 17025 posicionándolo como referente regional</t>
  </si>
  <si>
    <t xml:space="preserve">Realizar 450 visitas de asistencia técnica a la red de Laboratorios , red de Bancos de Sangre y Servicios Transfusionales pública y privada del Departamento, para fortalecer los eventos de vigilancia en salud pública incluyendo el diagnóstico de SARS CoV2 Covid19 y fortalecer la hemovigilancia, promoción de la donación, aseguramiento de la calidad en la donación y transfusión de componentes sanguíneos
</t>
  </si>
  <si>
    <t xml:space="preserve">Realizar 150 capacitaciones y asesorías al Recurso humano de las IPS, Secretarias de Salud,  red de Bancos de Sangre y Servicios Transfusionales de los municipios del Departamento en los protocolos de los eventos de vigilancia en salud pública, en procesos de hemovigilancia, promoción de la donación, aseguramiento de la calidad, nuevos lineamientos del Instituto Nacional de Salud e Instituto Nacional de Vigilancia de Medicamentos y Alimentos INVIMA para fortalecer los diagnósticos y procesos con oportunidad y calidad </t>
  </si>
  <si>
    <t>Realizar 25000 ensayos de laboratorio para la vigilancia, diagnóstico, referencia y control de calidad de muestras remitidas de las IPS, Secretarias de Salud y Bancos de Sangre de los municipios del Departamento en las enfermedades de vigilancia en salud pública, incluyendo diagnóstico de SARS CoV2 Covid 19 para fortalecer la vigilancia en salud pública y el aseguramiento de la calidad de los métodos de ensayo logrando la emisión de resultados con calidad.</t>
  </si>
  <si>
    <t>Remitir 500 muestras al Instituto Nacional de Salud e Instituto Nacional de Vigilancia de Medicamentos y Alimentos INVIMA,  para fortalecer el proceso de referencia y contrareferencia en los programas de vigilancia en salud pública.</t>
  </si>
  <si>
    <t>Realizar 300 verificaciones intermedias y/o mantenimientos internos a los equipos de laboratorio de acuerdo al Plan metrológico establecido en el Laboratorio de Salud Pública, para fortalecer el aseguramiento de la calidad de los métodos de ensayo, cumpliendo con los estándares de calidad.</t>
  </si>
  <si>
    <t xml:space="preserve">Realizar  100 Operaciones de Confirmación Metrológica a los equipos de variación del Laboratorio de Salud Pública para garantizar el aseguramiento de los métodos de ensayo, cumpliendo con los estándares de calidad. </t>
  </si>
  <si>
    <t>Realizar 4 informes de Consolidación y análisis de Indicadores de Gestión del Laboratorio de Salud Pública  para fortalecer los procesos de gestión de calidad y aseguramiento de los métodos de ensayo.</t>
  </si>
  <si>
    <t xml:space="preserve"> Realizar 4  reuniones  de coordinacion intersectorial   con los bancos de sangre del departamento , para  la organización de 2 eventos   dirigido a la comunidad del municipio de Valledupar, para fortalecer la promoción de la donación de sangre "Celebración del día mundial del donante de sangre y  Campaña masiva de donación de sangre".</t>
  </si>
  <si>
    <t xml:space="preserve">Ejecutar 2 reuniones del grupo de investigación del Laboratorio de Salud Pública y/o con otros sectores técnico- científicos para el desarrollo de proyectos de investigación. </t>
  </si>
  <si>
    <t>Realizar 1 proyecto de Investigación del Laboratorio de Salud Pública  para fortalecer la investigacion en el laboratorio como apoyo a la vigilancia epidemiológica en los eventos de interés en salud pública que afectan a la población del Departamento.</t>
  </si>
  <si>
    <t>Realizar monitoreo, evaluación y control en el reporte de notificación obligatoria de los eventos de salud pública en los 25 Municipios del Departamento</t>
  </si>
  <si>
    <t>Realizar 25 actividades de implementacion, seguimiento y control al Sistema de vigilancia epidemiológica en los municipios del departamento para la vigilancia y control del riesgo en salud pública</t>
  </si>
  <si>
    <t xml:space="preserve">Realizar  4 seguimiento a el 100% de los   estudios de campo de las mortalidades evitables, brotes y epidemias   fortaleciendo la  operativización del Sistema de vigilancia epidemiológica en los 25 municipios    </t>
  </si>
  <si>
    <t xml:space="preserve">Desarrollar un  sistemas de información </t>
  </si>
  <si>
    <t>Promover  gobernanza en salud en las autoridades sanitarias locales en un 90%</t>
  </si>
  <si>
    <t>Realizar  veinte  (20)  seguimientos a los compromisos  del Plan de Accion de la implementacion de las RIAS a  las Entidades Territoriales y los actores como Instituciones Prestadores de servicios de salud publicas y privadas, Empresas Promotoras de Planes de Beneficios, y de  las demás entidades que tengan a su cargo acciones en salud, relacionadas con la promoción, mantenimiento de la salud, prevención de la enfermedad, diagnóstico, tratamiento, rehabilitación y paliación y muerte digna, cada una en el marco de sus competencias</t>
  </si>
  <si>
    <t>Realizar cuatro (4) mesas para  apoyar la formación dirigida a los 25 municipios del Departamento en el marco del Plan Decenal de Salud Publica 2023 - 2033 articulado con el componente de Planeacion en salud.</t>
  </si>
  <si>
    <t>Realizar quince  (15)  seguimientos operativos y financieros a la planeacion, contratacion, ejecucion de los Planes de Intervenciones Colectivas suscritos con las  Empresas Sociales del Estado del  Departamento priorizados por ASIS 2020.</t>
  </si>
  <si>
    <t>Realizar 20 seguimientos a la implementacion del Programa de Pruebas, Rastreo y  Aislamiento selectivo y sostenible a las Entidades Territoriales de salud, Empresas administardoras de planes de beneficios, laboratorios avalados para el procesamiento de pruebas de RT - PCR y las pruebas de deteccion de Antigenos  con el objetivo de desacelerar el contagio por COVID-19 e interrumpir las cadenas de transmisión.</t>
  </si>
  <si>
    <t>Fortalecer el desarrollo de capacidades, abogacía y dialogo político institucional para el cumplimiento normativo y operativo de los 26 Planes de Salud Territoriales.</t>
  </si>
  <si>
    <t>Realizar once (11) acompañamientos al proceso de comunicación en salud pública de la 10 dimensiones prioritarias y transversales de la secretaria de salud departamental</t>
  </si>
  <si>
    <t>Realizar once (11) acompañamientos en los procesos de formulación y revisión de los proyectos de inversión, dotación de equipos biomédicos e industriales de iniciativas de las empresas sociales del estado, entidades territoriales municipales y departamental, para el fortalecimiento de la gestión de la planeación integral en salud</t>
  </si>
  <si>
    <t>Realizar once (11) acompañamientos en los procesos de verificación, monitoreo, evaluación y consolidación de los proyectos  de las diferentes dimensiones y entidades municipales para el fortalecimiento de la gestión de la planeación  integral en salud</t>
  </si>
  <si>
    <t>Realizar once (11) acompañamientos en los procesos de seguimiento, supervisión y consolidación de avances en las herramientas sistemáticas de los procesos administrativos, de gestión y financieros del componente de planeación integral en salud</t>
  </si>
  <si>
    <t>Realizar once (11) acompañamientos en los procesos de gestión, capacidades técnicas y analíticas de los planes territoriales de salud 2020 – 2023, componente operativo anual de inversión coai, plan de acción en salud – pas, de las diferentes dimensiones y entidades municipales, para fortalecer la gestión de la planeación integral en salud</t>
  </si>
  <si>
    <t>Fortalecer la gestión operativa y financiera de la ejecución de recursos de salud pública en los planes de acción en salud y otras fuentes de financiación en los 25 municipios</t>
  </si>
  <si>
    <t>Realizar 49 monitoreos a la ejecución operativa y financiera de los Planes de Acción en Salud de los municipios del departamento, correspondientes al 3er y 4to trimestre de la vigencia 2021.</t>
  </si>
  <si>
    <t>Realizar 75 monitoreos a la ejecución operativa y financiera de los Planes de Acción en Salud de los municipios del departamento, correspondientes al 1er, 2do y 3er trimestre de la vigencia 2022.</t>
  </si>
  <si>
    <t>Realizar 21 monitoreos a la ejecución operativa y financiera de los Planes de Acción en Salud de las dimensiones, componentes y estrategias de la Secretaría de Salud departamental correspondiente al 4to trimestre de la vigencia 2021.</t>
  </si>
  <si>
    <t>Realizar 63 monitoreos a la ejecución operativa y financiera de los Planes de Acción en Salud de las dimensiones, componentes y estrategias de la Secretaría de Salud departamental correspondientes al 1er, 2do y 3er trimestre de la vigencia 2022.</t>
  </si>
  <si>
    <t>Realizar 2 mesas sectoriales con las oficinas de planeación en salud y salud pública que contribuyan al mejoramiento de la calidad de los planes de acción.</t>
  </si>
  <si>
    <t>Realizar 5 reuniones con los municipios del departamento, relacionados con la programación y ejecución operativa y financiera de los planes de acción en salud.</t>
  </si>
  <si>
    <t>Realizar 100 seguimientos al reporte del Formato Único Territorial FUT, cargado por los municipios a traves de la plataforma CHIP, correspondiente al 4to trimestre del 2021 y 1er, 2do, 3er trimestre del 2022.</t>
  </si>
  <si>
    <t>Realizar 4 cargues del anexo técnico de la resolución 202 de 2021 a través de PISIS - SISPRO, correspondientes al 4to trimestre vigencia 2021 y 1er, 2do, 3er trimestre 2022, de acuerdo con los tiempos establecidos por el MSPS.</t>
  </si>
  <si>
    <t>Realizar cuatro (4) mesas regionales, en temas relacionados con el cumplimiento del reporte de datos contenidos en el anexo técnico de la resolución 202 de 2012</t>
  </si>
  <si>
    <t>Realizar una (1) articulación intersectorial con las EAPB que operan en el departamento, relacionada con la concertación de prioridades en salud pública resultantes de la caracterización poblacional.</t>
  </si>
  <si>
    <t>Realizar cuatro (4) reuniones con los municipios del departamento identificados con debilidades en la ejecución operativa y financiera de sus PAS en las vigencias 2021-2022.</t>
  </si>
  <si>
    <t>Fortalecer con asistencia técnica, las capacidades administrativas y técnicas de las secretarias de salud de los municipios del Departamento del Cesar, que permitan dirigir, coordinar y vigilar el sector salud y el Sistema General de Seguridad Social en Salud en nuestro territorio</t>
  </si>
  <si>
    <t>FORTALECIMIENTO AL ASEGURAMIENTO, ASISTENCIA TÉCNICA Y SANEAMIENTO DE CARTERA, VIGENCIA 2022 EN EL DEPARTAMENTO DEL CESAR</t>
  </si>
  <si>
    <t>Aumentar el fortalecimiento de los procesos del aseguramiento, la asistencia técnica y saneamiento de cartera que conduzcan a garantizar el derecho a la salud en forma óptima a la población</t>
  </si>
  <si>
    <t>Realizar 75  Asistencia técnica y seguimiento a los planes de mejoramiento pactados en cada visita a los 25 municipios del departamento del Cesar.</t>
  </si>
  <si>
    <t>Cumplir los compromisos derivados de la ley 1955 de 2019, (de punto final), para saneamiento definitivo de las cuentas de recobro relacionadas con los servicios y tecnologías de salud, no financiadas con cargo a la UPC del régimen contributivo</t>
  </si>
  <si>
    <t>Realizar 12 seguimientos mensuales del  proceso de preradicación, validación, preadutoria, radiación de las facturas derivadas por la prestación de servicios de la población pobre no afiliada PPNA, población sin afiliación al SGSSS y extranjeros irregulares.</t>
  </si>
  <si>
    <t>Realizar 12 seguimientos mensuales del proceso de auditoría de las facturas presentadas derivadas por la prestación de servicios de la población pobre no afiliada PPNA y población sin afiliación al SGSSS, extranjeros irregulares.</t>
  </si>
  <si>
    <t>Realizar 12 seguimientos mensuales del cumplimiento  del saneamiento definitivo de la cartera generada por la facturación presentada por la prestación de servicios de las EPS y las IPS públicas y privadas</t>
  </si>
  <si>
    <t>Garantizar con los diferentes actores del SGSSS y los municipios del Departamento del Cesar, la continuidad del total de afiliados al Régimen Subsidiado en Salud y su acceso a la Prestación de Servicios con oportunidad y calidad</t>
  </si>
  <si>
    <t>Revisar, expedir y/o negar 3000 solicitudes de autorización de los servicios de salud para la PPNA y sin afiliación, extranjeros irregulares enviadas por las IPS públicas y privadas</t>
  </si>
  <si>
    <t>Garantizar el flujo de recursos del departamento para  la cofinanciación del régimen subsidiado</t>
  </si>
  <si>
    <t>Diseñar e implementar un programa de subsidios económicos para deportistas de alto rendimiento.</t>
  </si>
  <si>
    <t>programa diseñado, numeró de Deportistas apoyados en el programa
8</t>
  </si>
  <si>
    <t>"APOYO PARA HACERLO MEJOR POR EL DESARROLLO SOCIAL Y LA PROSPERIDAD EN EL DEPORTE, LA RECREACIÓN Y LA ACTIVIDAD FISICA VIGENCIA 2022,En en Departamento Del Cesar".</t>
  </si>
  <si>
    <t>Aumentar el nivel del desarrollo de la actividad fisica, la recreacion y el deporte en el departamento del Cesar.</t>
  </si>
  <si>
    <t>Establcer el mecanismo para realizar el pago a los deportistas que hagan parte de este programa</t>
  </si>
  <si>
    <t>Aumentar la participación de 2200 deportistas convencionales y en condición de discapacidad en eventos nacionales e internacionales</t>
  </si>
  <si>
    <t>Numero de deportistas participando en eventos
641</t>
  </si>
  <si>
    <t xml:space="preserve">Contratar del recurso humano disponible para el fomento del deporte y la recreacion en el departamento del Cesar. (Administrativos, Entrenadores y Monitores).
Realizar por parte de cada entrenador deportivo las convocatorias oficial para la selecccion  y/o escogencia de los deportista que representaran el departamento.
Realizar y Desarrollar los planes de entrenamientos deportivos por cada una de las ddisciplinas deportivas, atendiendo los eventos federativos en los que se valla a participar.
Evaluar los deportistas para determinar su  preparacion y autorizar su participacion. </t>
  </si>
  <si>
    <t>Descentralizar la labor de 4 ligas convencionales y de discapacitados en los municipios diagnosticados con mayores potenciales deportivos.</t>
  </si>
  <si>
    <t>Numero de ligas Desentralizadas
1</t>
  </si>
  <si>
    <t>Realizar reunion con cada una de las ligas deportivas para evaluar  la participacion en eventos.
Celebrar los convenios y/o contratacion con las ligas deportivas.</t>
  </si>
  <si>
    <t xml:space="preserve">Fomentar la creación de nuevas 4 ligas, como la de ecuestre, esgrima, bolo, balonmano, lucha libre, karate, porrismo y gimnasia
</t>
  </si>
  <si>
    <t>Numero de ligas creadas
1</t>
  </si>
  <si>
    <t>Fomentar la practica deportiva de  nuevos deportes, a traves de capacitaciones a lo largo del departamento, que incentiven a las personas a practicar el nuevo deporte.
Asesorar e impulsar la creacion de nuevas ligas deportivas en todo el departamento.</t>
  </si>
  <si>
    <t>Realizar  6 eventos deportivos nacionales.</t>
  </si>
  <si>
    <t xml:space="preserve">Numero de eventos deportivos realizados
2
</t>
  </si>
  <si>
    <t>Determinar en reunion con las ligas deportivas los eventos deportivos departamentales, regionales y nacionales en los que participara el departamento del Cesar.
Celebrar los convenios y/o contratacion con las ligas deportivas, en los que se estipule eventos deportivos a realizar y/o apoyar.</t>
  </si>
  <si>
    <t>Realizar  3 eventos deportivos internacionales.</t>
  </si>
  <si>
    <t xml:space="preserve">Numero de eventos internacionales realizados
1
</t>
  </si>
  <si>
    <t>Realizar  4 eventos deportivos departamentales</t>
  </si>
  <si>
    <t>Numero de  eventos departamentales realizados
1</t>
  </si>
  <si>
    <t xml:space="preserve">Aumentar la atención de 13200 deportistas en el programa de ciencias del deporte en el Departamento (medicina, nutrición, psicología y fisioterapeuta </t>
  </si>
  <si>
    <t>Numero de deportistas atendidos
3850</t>
  </si>
  <si>
    <t>Contratacion del recurso Humano del Centro Biomedico disponible para la atencion a deportistas.
Adquisicion por medio de la celebracion de convenio con operador para la adquicision de dotacion e insumos del centro biomedico.
Valoraciones medicas por parte del equipo biomedica a cada uno de los deportistas escogidos para selecciones departamentales.
Evaluacion, recuperacion y seguimiento medico al desarrollo de los deportistas tato en entrenamiento como en eventos oficiales.</t>
  </si>
  <si>
    <t>Aumentar en 70000 el  número de deportistas inscritos en los Juegos Supérate Intercolegiados.Aumentar el número de deportistas inscritos en los Juegos Supérate Intercolegiados.</t>
  </si>
  <si>
    <t xml:space="preserve">Numero de deportistas inscritos
20.625
</t>
  </si>
  <si>
    <t xml:space="preserve">
Fomentar la participacion de los deportistas escolarizados y no escolarizados en edades de 7 a 17 años en el programa juegos intercolegiados.
Brindar asistencia tecnica a los docentes entrenadores en cuanto a la practica deportiva y planes de entrenamiento que deben seguir para la preparacion de los estudiantes deporistas.</t>
  </si>
  <si>
    <t xml:space="preserve">Fortalecer y crear 25  escuelas de formación deportiva en los municipios del departamento del Cesar.
</t>
  </si>
  <si>
    <t xml:space="preserve">Numero de  escuelas de formación fortalecidas y creadas
7
</t>
  </si>
  <si>
    <t>Fomentar la participacion de los niños en edades de 7 a 12 años en el programa, en los diferentes municipios del departamento.
Convocar a niñor de 6 a 12 años para participar de las escuelas de formacion. 
Crear escuelas de formacion deportiva en todo el departamento en las diferentes disciplinas deportivas.
Realizar dos festivales departamentales de escuelas de formacion.
Dotar con uniformes e implementos deportivos las escuelas de formacion.</t>
  </si>
  <si>
    <t>Capacitar a 3000 personas en el sector de recreación y deporte</t>
  </si>
  <si>
    <t xml:space="preserve">Numero de personas capacitadas
750
</t>
  </si>
  <si>
    <t>Realizar capacitaciones por medio del recurso humano contrato por la sectorial, centro biomedico y coordinadores, en llos municipios del departamento del Cesar.</t>
  </si>
  <si>
    <t>Promover la ampliación del programa "Cesarenses Activos y Saludables" en los 25 municipios</t>
  </si>
  <si>
    <t>Numero de  municipios impactados
25</t>
  </si>
  <si>
    <t>Contratar el recurso humano disponible en cada uno de los municipios del departamento para el programa Habitos y Estilos de Vida Saludable.
Fomentar la participacion de las personas de todo el curso de vida, priorizando la poblacion de 18 a 60 años, en grupos regulares y no regulares de actividad fisica.
Realizar evento de celegracion del dia muncial de la actividad fisisca.</t>
  </si>
  <si>
    <t>Impulsar 4 iniciativas que estimule la actividad física.</t>
  </si>
  <si>
    <t>Numero de iniciativas impulsadas
1</t>
  </si>
  <si>
    <t>Impulsar el mayor numero de iniciativas que promuevan el programa de Habitos y Estilos de Vida Saludales.</t>
  </si>
  <si>
    <t>Impactar a 13000 habitantes de los diferentes grupos poblacionales (indígenas, afro, LGTBI, Rom, desplazados, en condición de discapacidad, convictos, primera infancia, adulto mayor), mediante programas deportivos y recreativos.</t>
  </si>
  <si>
    <t xml:space="preserve">Numero de habitantes impactados
3.800
</t>
  </si>
  <si>
    <t xml:space="preserve">
Contratar el recurso humano disponible en cada uno de los municipios del departamento para el programa de Recreacion 2021
Fomentar la participacion de las personas de todo el curso de vida, priorizando la poblacion de primera infancia, infancia, adolecencia, adulto y adulto mayor.
Realizar un encuentro departamanetal anual del adulto mayor.
Realizar encuentro departamental de campamentos juveniles.</t>
  </si>
  <si>
    <t>Impulsar  4 programas que permita la realización de eventos deportivos departamentales: festivales infantiles, juegos campesinos, juegos indígenas, juegos LGTBI, así como los juegos especiales departamentales para niños y niñas en condición de discapacidad</t>
  </si>
  <si>
    <t>Numero de  programas impulsados
1</t>
  </si>
  <si>
    <t>Contratar el recurso humano disponible en cada uno de los municipios del departamento para el programa Deporte Social Comunitario 2021.
Fomentar la participacion de las personas mayores de 18 años, priorizando la poblacion caracterizada, poblacion indigena, discapacidad, entre otras.
Realizar los encuentros departamentales de juegos ancestrales, poblacion indigena.</t>
  </si>
  <si>
    <t>Firma de convenio Interadministrativo con el IDREC 2022.
Seguimiento al desarrollo y evaluacion de las actividades celebradas en el convenio.</t>
  </si>
  <si>
    <t>Promover un encuentro deportivo anualmente focalizado al adulto mayor.</t>
  </si>
  <si>
    <t>Numero de  encuentros deportivos
promovidos
1</t>
  </si>
  <si>
    <t>Realizar los encuentros departamentales de campamentos juveniles y adulto mayor.</t>
  </si>
  <si>
    <t>Promover la reparación y mantenimiento de 12 escenarios deportivos.</t>
  </si>
  <si>
    <t>Numero de escenarios deportivos reparados y/o mantenidos
3</t>
  </si>
  <si>
    <t>Adecuacion de escenarios deportivos en el departamento del Cesar.
Adecuacion de las oficinas del personal administrativo de la secretaria de deporte - sede  escenario deportivo el coliso cubierto.</t>
  </si>
  <si>
    <t xml:space="preserve">Realizar 10 Inspecciones de seguimiento a la construcción del Centro Deportivo de Alto Rendimiento Oscar Muñoz Oviedo.
</t>
  </si>
  <si>
    <t>Numero de Inspecciones realizadas
0</t>
  </si>
  <si>
    <t>Realizar inspecciones a las adecuaciones y construccion de los escenarios deportivos de los juegos Bolivarianos, que cumplan los requisitos tecnicos de los deportes. (Villa Oscar Muñoz, Estadio Armando Maestre, Estadio de Beisbol).</t>
  </si>
  <si>
    <t xml:space="preserve">Adecuación del Centro de Ciencias del Deporte en el estadio de fútbol Armando Maestre Pavajeau.
</t>
  </si>
  <si>
    <t>Adecuación realizada
0</t>
  </si>
  <si>
    <t>Supervisar las adecuaciones realizadas a cada uno de los escenarios deportivos.</t>
  </si>
  <si>
    <t>Creación del Instituto Departamental de Deportes del Cesar INDEPORTES</t>
  </si>
  <si>
    <t>Instituto creado
0</t>
  </si>
  <si>
    <t>Adecuar y colocar en marcha el funcionamiento del instituto depparatamental de deporte.</t>
  </si>
  <si>
    <t>Implementar un sistema de gestión de calidad en la Secretaría de Recreación y Deporte.</t>
  </si>
  <si>
    <t>Sistema gestión de calidad implementada
1</t>
  </si>
  <si>
    <t>Crear el documento del sistema de gestion de calidad para la secretaria de Deportes.
Presentar el documento a MECI Calidad para verificacion y aprobacion.
Presentar el documento al despacho del gobernador para aprobacion.</t>
  </si>
  <si>
    <t>Categorizar las  22 ligas activas y legalmente
constituidas</t>
  </si>
  <si>
    <t>Numero de ligas categorizadas
6</t>
  </si>
  <si>
    <t>Realizar el estudio de acuerdo a los resultados obtenidos de las ligas del departamento del Cesar.
Crear el documento que reglamente la categorizacion de las ligas deportivas.</t>
  </si>
  <si>
    <t>Crear una escala para categorizar a los
entrenadores de las ligas</t>
  </si>
  <si>
    <t xml:space="preserve">Escala creada
1
</t>
  </si>
  <si>
    <t>Crear escala por parte de metodologia que permita categorizar los entrenadores del departamento.</t>
  </si>
  <si>
    <t>Crear un programa de apoyo para el mejoramiento académico y profesional de los entrenadores y monitores
departamentales.</t>
  </si>
  <si>
    <t xml:space="preserve">Programa creado
1
</t>
  </si>
  <si>
    <t>Crear el documento de programa de apoyo para el mejoramiento académico y profesional de los entrenadores y monitores departamentales.</t>
  </si>
  <si>
    <t>Crear un sistema de capacitaciones para la formación del talento humano de la Secretaría de Deportes y organizaciones afines</t>
  </si>
  <si>
    <t>Sistema de capacitaciones creado
1</t>
  </si>
  <si>
    <t>Crear un sistema de capacitaciones para la formación del talento humano de la Secretaría de Deportes y organizaciones afines.</t>
  </si>
  <si>
    <t>Fortalecer el programa de estímulos a deportistas (Ordenanza N° 018 de 31 de julio de 1996) destacados del Departamento por
año.</t>
  </si>
  <si>
    <t xml:space="preserve">Programa de estímulos a deportistas fortalecido
1
</t>
  </si>
  <si>
    <t>Pago de medalleria de deportista convencioanles y en condicion de discapacidad - Deportista del Año - 2019 y Deportista del año 2021.</t>
  </si>
  <si>
    <t>Deporte Competitivo</t>
  </si>
  <si>
    <t>PROGRAMA III. DEPORTE, RECREACIÓN Y ACTIVIDAD FÍSICA: UN NUEVO HORIZONTE</t>
  </si>
  <si>
    <t xml:space="preserve">PROGRAMA III. DEPORTE, RECREACIÓN Y ACTIVIDAD FÍSICA: UN NUEVO HORIZONTE </t>
  </si>
  <si>
    <t>Deporte Formativo</t>
  </si>
  <si>
    <t>Cesarenses Activos y Saludables</t>
  </si>
  <si>
    <t>Deporte Recreativo e incluyente</t>
  </si>
  <si>
    <t>Espacios Deportivos para la Paz</t>
  </si>
  <si>
    <t>Institucionalidad para la Excelencia Deportiva</t>
  </si>
  <si>
    <t>Promover el aumento de cobertura en TICS a través de  2 alianzas público – privadas en sectores urbanos y rurales del departamento</t>
  </si>
  <si>
    <t>PROGRAMA IV.  UN SALTO A LA ERA DIGITAL Y NUEVAS TECNOLOGÍAS.</t>
  </si>
  <si>
    <t>Municipios y áreas no municipalizadas conectados a redes de servicio (230102800)</t>
  </si>
  <si>
    <t>Proyecto 1 :FORTALECIMIENTO DE LAS CAPACIDADES EN CTeI CON LA APROPIACIÓN SOCIAL DEL CONOCIMIENTO EN LAS ORGANIZACIONES DE BASE COMUNITARIAS RURALES Y ACADÉMICAS DEL DEPARTAMENTO DEL CESAR.</t>
  </si>
  <si>
    <t>BPIN: 2021000100151</t>
  </si>
  <si>
    <t>Fortalecer las capacidades en CTeI con la apropiación social del conocimiento en las organizaciones de base comunitarias rurales y académicas localizadas en el departamento del Cesar.</t>
  </si>
  <si>
    <t>FORTALECIMIENTO DE LA INVESTIGACIÓN BÁSICA Y APLICADA EN GENERACIÓN DE CONOCIMIENTOS DE LA BIODIVERSIDAD, SU CONSERVACIÓN Y USO SOSTENIBLE EN BENEFICIO DE LOS HABITANTES DE LAS CINCO ECOREGIONES DEL CESAR.</t>
  </si>
  <si>
    <t>BPIN: 2021000100443</t>
  </si>
  <si>
    <t>Fortalecer la investigación básica y aplicada en generación de conocimientos de la biodiversidad, su conservación y uso sostenible en beneficio de los habitantes de las cinco ecorregiones del Cesar.</t>
  </si>
  <si>
    <t xml:space="preserve">JOSE EMILIO OSORIO ROCHA </t>
  </si>
  <si>
    <t>Establecer  4 programas fitosanitarios y zoosanitarios</t>
  </si>
  <si>
    <t>Promover  2 programas de Buenas Prácticas Ganaderas, BPG, en producción de ganado bovino, porcino u ovino-caprino.</t>
  </si>
  <si>
    <t>Promover  3 programas de extensionismo  rural a los productores agropecuarios del departamento basado en el PDEA</t>
  </si>
  <si>
    <t>Promover  2 programas para mejorar la oferta de pastos y forrajes con el fin de garantizar la productividad, implementando semillas certificadas.</t>
  </si>
  <si>
    <t>Apoyar la realización de 24 eventos feriales y/o ruedas de negocios que promuevan el desarrollo agropecuario del departamento</t>
  </si>
  <si>
    <t>Promover 15000 hectareas de sistemas productivos sostenibles, con uso eficiente del suelo y/o del agua, desarrollados de acuerdo a las condiciones agroecológicas de la región</t>
  </si>
  <si>
    <t>Crear las 5 Células de Desarrollo Agrícola del Cesar (AGRICEL) conformadas por una alianza entre gobierno, productores, agremiaciones, comercializadores e industriales para garantizar seguridad alimentaria y desarrollo agroindustrial pensando siempre en generar nuevas oportunidades de empleo de calidad y riqueza para nuestras comunidades.</t>
  </si>
  <si>
    <t>Fortalecer  20 asociaciones de piscicultores y pescadores</t>
  </si>
  <si>
    <t>Promover y participar en 10 ruedas de negocios regionales, nacionales e Internacionales.</t>
  </si>
  <si>
    <t>Realizar 4 convocatoria a través de fondos de emprendimiento</t>
  </si>
  <si>
    <t>Fortalecimiento del diagnóstico reproductivo en los toros, a través de pruebas de fertilidad en pequeños y medianos ganaderos del Departamento del Cesar</t>
  </si>
  <si>
    <t xml:space="preserve">Implementar estrategias que permitan mejor los indicadores productivos de las explotaciones pecuarias mediante el análisis de la fertilidad de los toros </t>
  </si>
  <si>
    <t>_Formulación del proyecto
_Fase de contratación
_Fase de ejecución.</t>
  </si>
  <si>
    <t xml:space="preserve">Realizar acompañamiento técnico que permita a las explotaciones ganaderas certificarse en B.P.G ante el ICA. </t>
  </si>
  <si>
    <t xml:space="preserve">Coordinar con la Agencia de Desarrollo Rural, la puesta en marcha del plan departamental de extensión agropecuaria del Departamento del Cesar </t>
  </si>
  <si>
    <t xml:space="preserve">Implementar de un programa de mejoramiento de pasturas, a través del suministro de semillas certificadas </t>
  </si>
  <si>
    <t>Apoyo para la promoción y realización del evento ferial agrícola y pecuario en el municipio de Chiriguana, en el Departamento del Cesar.</t>
  </si>
  <si>
    <t xml:space="preserve">Integrar cadenas productivas, que permitan, la comercialización y trasformación de materias primas del departamento en alimentos concentrados.   </t>
  </si>
  <si>
    <t>Fomento de la actividad agrícola y pecuaria mediante la implementación de ferias agrícolas y pecuarias en el departamento del Cesar</t>
  </si>
  <si>
    <t>Fortalecimiento de unidades productivas agrícolas mediante la implementación de   invernaderos en los municipios de Gonzales, Rio de Oro y Pueblo Bello en el Departamento del Cesar</t>
  </si>
  <si>
    <t xml:space="preserve">Fortalecimiento del aparato productivo del Departamento del cesar mediante la implementación de estrategias de y proyectos de desarrollo agrícola que aumenten el número de hectáreas cultivadas. </t>
  </si>
  <si>
    <t xml:space="preserve">Mejoramiento socioeconómico de familias campesinas a través del establecimiento de cultivo de yuca, maíz, hortalizas y frutales en el Departamento del César </t>
  </si>
  <si>
    <t>Fortalecimiento de los instrumentos de apoyo financiero para fomentar las inversiones que contribuyan al desarrollo del sector agropecuario en el Departamento del Cesar vigencia 2022</t>
  </si>
  <si>
    <t>Garantizar el suministro continuo de agua a las explotaciones agropecuarias, con el fin de dinamizar la producción,  el aumento de los niveles de producción y la seguridad alimentaria.</t>
  </si>
  <si>
    <t>Fortalecimiento e las unidades productivas de las comunidades pesqueras y piscícolas del Departamento del Cesar</t>
  </si>
  <si>
    <t>Mejoramiento de la productividad piscícola y pesquera, a través del fortalecimiento del sector en el departamento del Cesar</t>
  </si>
  <si>
    <t>Fortalecimiento al desarrollo de la convocatoria cerrada del fondo emprender para financiar con capital semilla, las ideas de negocios de proyectos productivos en la vigencia 2022 en el departamento del Cesar</t>
  </si>
  <si>
    <t>Fortalecer los procesos de competitividad del departamento.</t>
  </si>
  <si>
    <t xml:space="preserve">Promoción de departamento del Cesar como destino de inversión e en feras nacionales </t>
  </si>
  <si>
    <t xml:space="preserve">Salto Agroindustrial </t>
  </si>
  <si>
    <t xml:space="preserve">Desarrollo Empresarial </t>
  </si>
  <si>
    <t>Fortalecer la gestión de la Secretaría de Minas y EnergíaFortalecer la gestión de la Secretaría de Minas y Energía</t>
  </si>
  <si>
    <t>Número de proyectos  de fortalecimientos</t>
  </si>
  <si>
    <t xml:space="preserve">Fortalecimiento Institucional de la secretaria de minas yenergia para la gestión del desarrollo del sector minero, energetico, ambientyal y social, mediante programas y proyectos del Dpto del Cesar </t>
  </si>
  <si>
    <t>Apoyar e impulsar el proyecto de creación del parque industrial minero en el centro del departamento del Cesar</t>
  </si>
  <si>
    <t xml:space="preserve">Realizar acompañamientos a los municipio mineros para avanzar en la  consoilidar la propuesta de zona franca </t>
  </si>
  <si>
    <t>Dotacion de equipo maquina de estrusora para el mejoramiento e industrialización de la producción de ladrillo, incluyendo capacitación en operación y manteniemiento  equipos</t>
  </si>
  <si>
    <t>Realizar y participar en 6 eventos nacionales para el fomento y promoción de minería.</t>
  </si>
  <si>
    <t xml:space="preserve"> Realización de dos eventos de promoción y divulgación para el fomento y promoción de la pequeña minería en el Departamento del Cesar</t>
  </si>
  <si>
    <t>Realizar dos eventos virtuales, presenciales o mixtos para el fomento y promoción de la la minería con participación de entidades nacionales y regionales.</t>
  </si>
  <si>
    <t>Realizar y participar en 4 eventos para el fomento y promoción energías no renovables.</t>
  </si>
  <si>
    <t>Promocionar al departamento del Cesar para inversion en energia renovable</t>
  </si>
  <si>
    <t>Foro viertual y/o presencial con participacion de la academia y autoridades del sector mineroenergetico</t>
  </si>
  <si>
    <t xml:space="preserve">SECRETARIA DE MINAS </t>
  </si>
  <si>
    <t>MANUEL MEJÍA</t>
  </si>
  <si>
    <t xml:space="preserve">Realizar la gestion para el cumplimiento de metas, formulacion, evaluacion, estructuración , seguimiento de proyectos mineros energeticos ambientales y sociales del departamento del Cesar </t>
  </si>
  <si>
    <t>Minería y Energía Sostenible para un mejor futuro</t>
  </si>
  <si>
    <t xml:space="preserve">Transformación del Campo     </t>
  </si>
  <si>
    <t xml:space="preserve">Emprender Para Crecer  </t>
  </si>
  <si>
    <t xml:space="preserve">Mineria Sostenible </t>
  </si>
  <si>
    <t>Apoyo a pequeños mineros en la elaboración de proyectos y participación con ANM programa " Agencia Activa en la Región"</t>
  </si>
  <si>
    <t>Reunión y/o taller en mesas de articulación y  coordinacion interinstitucional  con las empreesa mineras,  entes territoriale y autoridades del orden nacional  para gestionar la vida del parque industrial y/o zona franca</t>
  </si>
  <si>
    <t xml:space="preserve">Promover alianzas que permitan el dessarrollo del proyecto de zona franca de la zona minera, con participación de la empresa privada y entidades territoriales e inversionista </t>
  </si>
  <si>
    <t>1 documento definido</t>
  </si>
  <si>
    <t>Apoyar 1 proyectos de pequeña minería para su formalización, reconversión tecnológica, fortalecimiento o industrialización mediante la dotación de equipos, maquinarias, herramientas, e infraestructura.</t>
  </si>
  <si>
    <t xml:space="preserve">Un (1) proyecto apoyado </t>
  </si>
  <si>
    <t>Elaboración y aprobación del proyecto, proceso de contratación para la adquirir una extrusora para la fabricación de ladrillo industrial para los diferentes alfareros de la Vereda El Cielo del Municipio de Valledupar</t>
  </si>
  <si>
    <t>Participación en dos (2) eventos</t>
  </si>
  <si>
    <t>Elaboración y aprobación del proyecto, proceso de contratación para la organización y realización de los eventos de fomento y promoción de la pequeña minería en el Departamento del Cesar</t>
  </si>
  <si>
    <t>Transformación energética, transición y uso de energías renovables</t>
  </si>
  <si>
    <t>Participación en un (1) evento</t>
  </si>
  <si>
    <t>II Foro de energia renovable el cesar: retos y posibilidades para energia renovable  en el Sector Rural Disperso, Una Oportunidad para el Sector Agropecuario</t>
  </si>
  <si>
    <t>Rehabilitación y/o pavimentación  de 300 kilometros de vías de primer, segundo y tercer orden a cargos del departamento y de los municipios</t>
  </si>
  <si>
    <t xml:space="preserve">Pavimentar y/o Rehabilitar vias secundarias y terciarias en diferentes municipios del Departamento </t>
  </si>
  <si>
    <t>Mejor Infraestructura, Más Desarrollo</t>
  </si>
  <si>
    <t>Vías que conectan con la productividad y competitividad</t>
  </si>
  <si>
    <t>Mejoramiento de vías Secundarias y terciarías, en el Marco de Pacto Funcional Cesar - Guajira Astrea, Chimichagua, El Copey, El Paso, Pueblo Bello, El Paso, La Paz, Valledupar (88,4 KM -  Grupo 1)</t>
  </si>
  <si>
    <t>Proceso de Contratación (Licitación y/o Contratación directa), Ejecución y Supervisión al Desarrollo del Proyecto</t>
  </si>
  <si>
    <t xml:space="preserve">Inversión </t>
  </si>
  <si>
    <t>MEJORAMIENTO DE VÍAS SECUNDARIAS Y TERCIARIAS, ZONA SUR EN EL MARCO DEL PACTO FUNCIONAL CESAR - GUAJIRA Aguachica, Pailitas, San Martin - Rio de Oro, Tamalameque - Pelaya, La Gloria  (143,5 KM - Grupo 2)</t>
  </si>
  <si>
    <t xml:space="preserve"> Mejoramiento de vías Secundarias y terciarias, en el Marco del Pacto Funcional Cesar - Guajira,  Chiriguana, Rio de Oro, Curumaní, Pelaya, El Copey, Gonzalez (Grupo 3)</t>
  </si>
  <si>
    <t>Mejoramiento de de 2000 kilometros de vías de tercer orden, a cargo del Departamento y los municipios con los bancos de maquinaria</t>
  </si>
  <si>
    <t>Mejorar Vias de tercer orden, a cargo del Departamento y los Municipios con los bancos de Maquinaria en los diferentes municipios del Departamento</t>
  </si>
  <si>
    <t>Mantenimiento rutinario y periodico de vías Secundarias y Terciarias en el Departamento</t>
  </si>
  <si>
    <t>Generar 25 convenios con las Alcaldías para el embellecimiento de las avenidas, calles y equipamientos urbanos en el Departamento del Cesar.</t>
  </si>
  <si>
    <t xml:space="preserve">Mejorar la calidad de vida , la movilidad y promover el desarrollo y crecimiento sostenible de los beneficiarios directos del proyecto a traves de la pavimentación de calles y carreras del Corregimiento </t>
  </si>
  <si>
    <t>Pavimentación en Concreto Rigido de Calles y Carreras del Corregimiento de Saloa, Jurisdicción del Municipio de Chimichagua del Departamento del Cesar</t>
  </si>
  <si>
    <t>Construcción pavimento rigido en vías internas del Corregimiento de Casacara- Municipio de Agustín Codazzi</t>
  </si>
  <si>
    <t xml:space="preserve">Mejorar la calidad de vida , la movilidad y promover el desarrollo y crecimiento sostenible de los beneficiarios directos del proyecto a traves de la pavimentación de calles y carreras del Municipio </t>
  </si>
  <si>
    <t>Construcción pavimento rigido para las diferentes calles y carreras del Municipio de San Alberto</t>
  </si>
  <si>
    <t xml:space="preserve">Contar con los estudios y diseños del anillo vial circunvalar para su posterior contratación </t>
  </si>
  <si>
    <t xml:space="preserve">Mejorar la calidad de vida , la movilidad y promover el desarrollo y crecimiento sostenible de los beneficiarios directos del proyecto a traves de la pavimentación de la calle en mención </t>
  </si>
  <si>
    <t>Promover el mejoramiento de 800 viviendas para madres comunitarias</t>
  </si>
  <si>
    <t xml:space="preserve">Mejorar viviendas de 191 madres comunitarias en diferentes Municipios del Departamento </t>
  </si>
  <si>
    <t xml:space="preserve">Mejorar viviendas de 81 beneficiarios en el Corregimiento </t>
  </si>
  <si>
    <t xml:space="preserve">Mejorar viviendas de 30 beneficiarios en el Corregimiento </t>
  </si>
  <si>
    <t>Estudios y diseños del Anillo Vial circunvalar del Municipio de Valledupar, Departamento del Cesar</t>
  </si>
  <si>
    <t>Construcción de Pavimento en concreto rigido en la carrera 38 del Barrio 450 Años (Vía arterial de integración Urbana), Municipio de Valledupar – Departamento del Cesar</t>
  </si>
  <si>
    <t>Mejoramiento de viviendas para Madres comunitarias en Municipios del Departamento del Cesar</t>
  </si>
  <si>
    <t>Mejoramiento de Viviendas para población vulnerable en el Corregimiento de Saloa Municipio de Chimichagua, Departamento de Cesar</t>
  </si>
  <si>
    <t>Mejoramiento de Viviendas para población vulnerable en el Corregimiento los Calabazos -Municipio de Valledupar, Departamento de Cesar</t>
  </si>
  <si>
    <t>Fortalecimiento y actualización de  1 Sistema de Información Turística del Departamento del Cesar (SITUR, Cesar)</t>
  </si>
  <si>
    <t>2 Servicios de información implementado</t>
  </si>
  <si>
    <t>Implementar estrategias que garanticen la continuidad de los Programas Interinstitucionales fortaleciendo el desarrollo de los procesos en el sector cultural y turístico del Departamento</t>
  </si>
  <si>
    <t>Fortalecer y actualizar del Sistema de Información Turística del Departamento del Cesar (SITUR, Cesar) e Impulsar plataforma Web que permita la promoción de la oferta turística del territorio.</t>
  </si>
  <si>
    <t>Desarrollar 2 estrategias para minimizar el impacto medioambiental del turismo en los diferentes destinos.</t>
  </si>
  <si>
    <t>2 Estrategias realizadas</t>
  </si>
  <si>
    <t xml:space="preserve">Desarrollar  estrategias para minimizar el impacto medioambiental del turismo en los diferentes destino y Estructurar y poner en marcha   planes de mantenimiento y mejoramiento de los atractivos turísticos
</t>
  </si>
  <si>
    <t>Participación en 7 eventos feriales Nacionales y/o internacionales.</t>
  </si>
  <si>
    <t>5 Eventos feriales nacionales y/o internacionales</t>
  </si>
  <si>
    <t>Participación en eventos feriales Nacionales y/o internacionales y realizar  estrategias de mercadeo y promoción de los destinos turísticos del departamento.</t>
  </si>
  <si>
    <t>Desarrollar los 1  mecanismos de protección al menor, seguimiento de actividades asociadas a la prostitución y reforzando el sistema de denuncias, así como el trabajo colaborativo con la ciudadanía y los empresarios del sector turístico articulado al programa de prevención de la Explotación Sexual Comercial de Niños, Niñas y adolescentes (ESCNNA).</t>
  </si>
  <si>
    <t>1 Mecanismo articulado</t>
  </si>
  <si>
    <t>Desarrollar los   mecanismos de protección al menor, seguimiento de actividades asociadas a la prostitución y reforzando el sistema de denuncias, así como el trabajo colaborativo con la ciudadanía y los empresarios del sector turístico articulado al programa de prevención de la Explotación Sexual Comercial de Niños, Niñas y adolescentes (ESCNNA).</t>
  </si>
  <si>
    <t>Promover la diversidad y el patrimonio cultural material e inmaterial a través de la constitución y/o elaboración de 4 listas representativas, inventarios, registros, declaratorias, planes especiales, vigías, entre otros.</t>
  </si>
  <si>
    <t>1 inventario y/o listas representativas</t>
  </si>
  <si>
    <t>Contratar asesorías y/ o consultorías especializadas para realizar diagnóstico, identificación, y elaboración de las listas representativas, inventarios, registros, declaratorias, planes especiales, vigías</t>
  </si>
  <si>
    <t>Impulsar el sistema nacional de cultura en los municipios  a través de la creación de consejos municipales de cultura del departamento del Cesar</t>
  </si>
  <si>
    <t>3 Consejo Creados</t>
  </si>
  <si>
    <t xml:space="preserve">Realizar (2) Reuniones de responsables de cultura para Impulsar el sistema nacional de cultura en los municipios a través de la elección y escongencia de candidatos para conformar los  consejos  de cultura e Impulsar un diagnóstico integral de la oferta cultural del Departamento del Cesar. </t>
  </si>
  <si>
    <t>Apoyar  1 encuentros culturales, estímulos, festivales, ferias, y/o eventos que promuevan las diversas manifestaciones artísticas y/o culturales</t>
  </si>
  <si>
    <t>1 Encuentro realizado</t>
  </si>
  <si>
    <t>Realizar encuentros con actividades culturales, reconociendo el talento del artista cesarense a través de estímulos, fortalecer del patrimonio inmaterial de los pueblos a través del apoyo a sus festivales, ferias, y/o eventos que promuevan las diversas manifestaciones artísticas y/o culturales e implementar actividades interinstitucionales para conformar y activar una agenda cultural permanente en el Departamento del Cesar.</t>
  </si>
  <si>
    <t>Impulsar 1 convocatorias de desarrollo y fortalecimiento de proyectos de formación artística</t>
  </si>
  <si>
    <t>1 Convocatoria realizada</t>
  </si>
  <si>
    <t>Fortalecer las escuelas de formación musical y artística (Capacitar a las escuelas de formación musical y artísticas, como también las instituciones educativas en actualización y estructuración de planes de trabajo en diferentes expresiones)</t>
  </si>
  <si>
    <t>Gestionar la adecuación y/o dotación de 1 escenarios culturales</t>
  </si>
  <si>
    <t>2 escenarios adecuados</t>
  </si>
  <si>
    <t>Gestionar la adecuación y/o dotación de escenarios culturales (estudios preliminares, capacitación)</t>
  </si>
  <si>
    <t xml:space="preserve">Impulsar y  gestionar  1 programas de emprendimiento para fortalecer los procesos de economía creativa en el sector cultural </t>
  </si>
  <si>
    <t>2 programas impulsados</t>
  </si>
  <si>
    <t>Realizar una convocatoria donde se Impulse y se gestione programas de emprendimiento para fortalecer los procesos de economía creativa en el sector cultural</t>
  </si>
  <si>
    <t>Promover la implementación del plan nacional de lectura 10 bibliotecas públicas adscritas a la Red en el departamento del Cesar</t>
  </si>
  <si>
    <t>33 bibliotecas publicas asistidas</t>
  </si>
  <si>
    <t>'Desarrollo de Servicios Bibliotecarios por mediación virtual y presencial para fortalecer la Lectura y Escritura en el departamento, Cesar</t>
  </si>
  <si>
    <t>Apoyar a 1 escuelas de formación artística desde sus diversos grupos poblacionales y/o necesidades educativas especiales.</t>
  </si>
  <si>
    <t>2 escuelas apoyadas</t>
  </si>
  <si>
    <t>Realizar procesos de formación artística y apoyo al talento de las distintas disciplinas y/o áreas artísticas en poblaciones con capacidad diferentes y en condición de vulnerabilidad</t>
  </si>
  <si>
    <t xml:space="preserve">Turismo Competitivo </t>
  </si>
  <si>
    <t xml:space="preserve"> EL Cesar, Cultura y Turismo de Calidad</t>
  </si>
  <si>
    <t>Fortalecimiento al sector cultural y turístico a través de estrategias que fomenten la difusión, promoción y divulgación de las actividades artísticas, turísticas y culturales del departamento del Cesar. </t>
  </si>
  <si>
    <t>Cultura y patrimonio</t>
  </si>
  <si>
    <t>SECRETARIA DE  AMBIENTE</t>
  </si>
  <si>
    <t xml:space="preserve">Implementar esquemas de pagos por servicios ambientales en áreas de nacimiento de cuencas hidrográfica de fuentes surtidoras de acueductos municipales y rurales, para garantizar la calidad y cantidad del recurso hídrico en el Departamento
</t>
  </si>
  <si>
    <t>Número de  esquemas de pagos por servicios ambientales implementados</t>
  </si>
  <si>
    <t>Formulación del proyecto y  presentarlo a la oficina asesora de planeacion para su viabilización y priorización</t>
  </si>
  <si>
    <t>Procesos precontractual:  Organización de estudios previos para la contratacion y gestion para la contratación</t>
  </si>
  <si>
    <t>Supervisión para la ejecución del proyecto y el buen desarrollo de las actividades.</t>
  </si>
  <si>
    <t xml:space="preserve">Liquidación del contrato </t>
  </si>
  <si>
    <t>Implementación de pagos por servicios ambientales para la conservación del Recurso hidrico en los Municipios del Sur del Departamento del Cesar</t>
  </si>
  <si>
    <t>Protección y conservación de la Biodiversidad y la Oferta de Servicios Ecosistemicos</t>
  </si>
  <si>
    <t>Gestión de los ecosistemas subregionales, agua para el futuro</t>
  </si>
  <si>
    <t>Implementar proyectos, planes y/o programas orientados a mantener, recuperar y conservar el arbolado urbano (Espacios verdes construidos con base en la siembra de árboles, establecimiento de paisajismos, pequeños mobiliarios, entre otras).</t>
  </si>
  <si>
    <t>Proyecto implementado</t>
  </si>
  <si>
    <t xml:space="preserve">Implementación de estrategias para la proteccion de arboles urbanos en el municipio de Aguachica, Cesar. </t>
  </si>
  <si>
    <t>Formulación del proyecto y  presentarlo a la oficina asesora de planeacion para su viabilizacion y priorizacion</t>
  </si>
  <si>
    <t xml:space="preserve">Procesos precontractual:  Organización de estudios previos para la contratacion y gestion para la contratación. </t>
  </si>
  <si>
    <t>Supervisión para la ejecución del proyecto y el buen desarrollo de las actividades (Mesas y visitas de seguimiento).</t>
  </si>
  <si>
    <t>Liquidación del contrato</t>
  </si>
  <si>
    <t>Implementación de estrategías para la protección de árboles Urbanos en el Municipio de Aguachica Departamento del Cesar</t>
  </si>
  <si>
    <t>Implementar sistemas de aprovechamiento de residuos sólidos y/o programas de residuos posconsumo</t>
  </si>
  <si>
    <t>Sistema implementado</t>
  </si>
  <si>
    <t>Implementacion de un sistema comunitario para el manejo integrado de residuos solidos y/o programas de residuos posconsumo</t>
  </si>
  <si>
    <t>Supervisión de  la ejecución del proyecto y el buen desarrollo de las actividades y seguimiento a traves del PSI por parte de la oficina asesora de planeación.</t>
  </si>
  <si>
    <t>Implementación de un Sistema Comunitario para el manejo integrado de residuos solidos en el Corrigimiento de Saloa,  Municipio de Chimichagua</t>
  </si>
  <si>
    <t>Implementar  programas de repoblamiento íctico en ríos y ciénagas, con especies nativas de la región</t>
  </si>
  <si>
    <t>Programa implementado</t>
  </si>
  <si>
    <t>Implementar programa de repoblamiento ictico en los humedales del sur del Cesar</t>
  </si>
  <si>
    <t>Formulación del proyecto y  presentarlo a la oficina asesora de planeacion para su viabilizacion y priorización.</t>
  </si>
  <si>
    <t>Procesos precontractual:  Organización de estudios previos para la contratación y gestión en la secretaria General.</t>
  </si>
  <si>
    <t>Ejecución, Supervisión del proyecto y el buen desarrollo de las actividades y seguimiento a traves del PSI por parte de la oficina asesora de planeación</t>
  </si>
  <si>
    <t>Cierre y liquidaciòn del proyecto</t>
  </si>
  <si>
    <t>Fortalecer la gestión de la secretaria de ambiente</t>
  </si>
  <si>
    <t xml:space="preserve">Fortalecimiento institucional para promover la proteccion y conservacion de la biodiversidad y la oferta de los servicios ecosistemicos en el departamento del  Cesar. </t>
  </si>
  <si>
    <t>Contratación de un equipo interdisciplinario (17 personas entre Profesionales Universitarios, especializados y tecnicos)</t>
  </si>
  <si>
    <t xml:space="preserve">Diseño de un proceso de educación ambiental para capacitar y/o sensibilizar a los diferentes sectores poblacionales en el departamento del Cesar. </t>
  </si>
  <si>
    <t>Fortalecimiento Institucional para impulsar la conseración de la Biodiversidad y la Oferta de los Servicios Ecosistémicos en el Departamento del Cesar</t>
  </si>
  <si>
    <t>Formar a 6.000 líderes en el funcionamiento y manejo de las emergencias y desastres, en los veinticinco (25) municipios del Departamento del Cesar.</t>
  </si>
  <si>
    <t>“FORTALECIMIENTO DEL CENTRO REGULADOR DE URGENCIAS, EMERGENCIAS Y DESASTRES, VIGENCIA 2022, EN EL DEPARTAMENTO DEL CESAR”,</t>
  </si>
  <si>
    <t>Promover la gestión del riesgo de desastres como una práctica sistemática, con el fin de garantizar la protección de las personas, colectividades y el ambiente, para educar, prevenir, enfrentar y manejar situaciones de emergencia o de desastres, así como aumentar la capacidad de resiliencia y recuperación de las comunidades, aportando a la seguridad sanitaria y al mejoramiento de las condiciones de vida y salud de la población cesarense.</t>
  </si>
  <si>
    <t xml:space="preserve">Realizar  25  visitas de  capacitacion  y  formación de primeros respondientes certificados  en manejo de Infarto agudo del miocardio, accidente cerebrovascular, manejo del DEA y manejo inicial del paciente intoxicado, RCP en pacientes con COVID-19 dirigido al personal asitencial y/o  administrativo de la ESES, EAPB Y comunidad en general. Realizar 25  capacitaciones certificadas  en atención prehospitalaria, RCP  en pacientes  con COVID-19 y COVE dirigido  a personal asistencial, tripulantes y conductores de ambulancias de las instituciones de salud publicas y privadas  en los Municipios del Departamento.                    </t>
  </si>
  <si>
    <t>ene-22</t>
  </si>
  <si>
    <t>dic-22</t>
  </si>
  <si>
    <t xml:space="preserve">Realizar 25 seguimientos  a los  perfiles epidemiologicos, mapas de riesgos, informacion cartografica, los eventos de interes en salud publica en emergencias y desastres, eventos quimicos y toxicologicios, segun lo dispuesto por el Reglamento Sanitario Internacional del 2005  en la zona rural y urbana en los Municipios del Departamento.        </t>
  </si>
  <si>
    <t xml:space="preserve"> Realizar en los 35 Municipios del Departamento, capacitacion, divulgacion, asistencia tecnica y monitoreo del Plan Nacional Sectorial de Gestion integral del Riesgo de Desastres y hospitales seguros.</t>
  </si>
  <si>
    <t>Realizar 25  acompañamiento y fortalecimiento en las ESEs de los  Municipios del Departamento en la medicion del Indice de Seguridad Hospitalaria.</t>
  </si>
  <si>
    <t>Realizar 25 socializaciones, implementacion, adopcion y asistencia tecnica  del Reglamento Sanitario Internacional del 2005,  para ampliar y mantener  las capacidades basicas de vigilancia y respuesta, y que el 100% de las entidades apliquen el RSI  en todos los casos de emergencias y desastres incluido la pandemia por COVID-19 en los  Municipios del  Departamento del Cesar.</t>
  </si>
  <si>
    <t>Crear el Centro Regulador De Urgencias, Emergencias Y Desastres CRUED y Reglamentar el Desarrollo y Operación del Sistema de Emergencias Médicas (SEM) para fortalecer la Referencia y Contrarreferencia del Departamento del Cesar</t>
  </si>
  <si>
    <t xml:space="preserve">
“FORTALECIMIENTO DEL CENTRO REGULADOR DE URGENCIAS, EMERGENCIAS Y DESASTRES, VIGENCIA 2022, EN EL DEPARTAMENTO DEL CESAR”,</t>
  </si>
  <si>
    <t xml:space="preserve">Relizar 35 Socializaciónes del  protocolo de misión médica, carnetización, seguimiento a las infracciones,  emblematización, uso adecuado del emblema en la pandemia por COVID-19, revision de  hojas de vida de los tripulantes  en las diferentes ESESs e IPS en los Municipios del Departamento.   </t>
  </si>
  <si>
    <t>Realizar  35  visitas de asistencia tecnica y  segumiento diario  al proceso de Referencia y Contrareferencia, incluido el traslado de pacientes con COVID-19, suministro de sangre y componentes sanguineos seguros en la red publica y privada de los municipios del Departamento. Implementar  el uso diario de un sofware, para el funcionamiento permanente del sistema de emergencias medicas (SEM) del Departamento del Cesar.</t>
  </si>
  <si>
    <t xml:space="preserve">Desarrollar el sistema integrado de información y telecomunicaciones que articule el CRUE con los municipios del departamento en tiempo real para fortalecer referencia y contra referencia, emergencias y desastres, donación de órganos, misión médica, centro de reserva, ambulancias, red pública y privada </t>
  </si>
  <si>
    <t xml:space="preserve">Realizar la reinstalacion de las 2 antenas en los cerros Juridsiciones y Alguacil, previa licencia de uso de espectro autorizado por Min. TICS, para fortalecer la red de comuncaciones entre las ESES, ambulancias del Depratamento y el CRUED, ante situcaciones de Emergencias o Desastres.                                                                                                       </t>
  </si>
  <si>
    <t>Realizar 25 visitas de inspección, vigilancia,  control  y habilitacion de los equipos de antenas de radiotelecomunicación, en las ESES, EAPB, IPS Y  red de vehiculos de transporte asistencial según la Resolucion 3100 del 2019 en  los 25 Municipios del Dpto.</t>
  </si>
  <si>
    <t xml:space="preserve">Realizar capacitaciones y socializaciones del programa de Donación de Órganos y Tejidos, actualización de la normatividad vigente y formación en atención al paciente potencialmente donante, dirigido a ESE´s, EAPB, IPS´s y comunidad en general, por parte de la red de donación y trasplante del Departamento. </t>
  </si>
  <si>
    <t xml:space="preserve">  Realizar  50 capacitaciones y  socializaciones del  programa de Donacion de Organos y Tejidos, actualizacion de la normatividad vigente dirigido a ESE, EAPB, IPS y comunidad en general, por parte de la red  de Donacion de organos y transplantes del Departamento.                                                                                                                                                                                                                                                                           </t>
  </si>
  <si>
    <t xml:space="preserve">Formentar la educacion continuada a traves de la realizacion de un curso de Gestion en la donacion de organos y tejidos y Cuidados del donante, mediante un convenico con una institucion educativa avalada para tal fin, con la finalidad de impulsar la donacion de organos en el Departamento.          </t>
  </si>
  <si>
    <t>Crear un grupo interdisciplinario en el CRUED, para realizar socializacion, sensibilizacion del programa  y de la ruta de alarmas en el programa de donacion d e organos y tejidos.</t>
  </si>
  <si>
    <t xml:space="preserve">Realizar en los 40 Municipios del Departamento  promocion, divulgacion de la linea de emergencia sicologicas y linea de emergecia para captacion de casos probables de COVID-19, seguimiento al progama  de  linea vital y perfil epidemiologioco de todos los eventos reportados al SIVIGILA y CRUED (intento de suicidio).  </t>
  </si>
  <si>
    <t>Sistemas de Emergencias Médicas</t>
  </si>
  <si>
    <t>Implementar 2 programas, proyectos y acciones que promuevan el desarrollo social y la cultura de paz, reconciliación, convivencia y derechos humanos en los municipios PDET y los más afectados por el conflicto armado. (victimas- número promedio reincorporados y reinsertados)</t>
  </si>
  <si>
    <t>Numero de programas implementados en los 8 municipios pdet.</t>
  </si>
  <si>
    <t xml:space="preserve">Implementar acciones, actividades y estrategias encaminadas a que  el departamento del  Cesar cumpla con la política publica de víctimas, Derechos Humanos, desde una perspectiva de prevención, protección y paz, en el marco del Acuerdo Final para la Terminación del Conflicto y la Construcción de una Paz Estable y Duradera
</t>
  </si>
  <si>
    <t xml:space="preserve">Apoyar anualmente  el fortalecimiento y la operatividad de la mesa de participación departamental de víctimas </t>
  </si>
  <si>
    <t xml:space="preserve">Numero de actividades realizadas para el fortalecimientos y participación  de las mesas de vicimas </t>
  </si>
  <si>
    <t xml:space="preserve">Aumentar la contribución a las Victimas en la política pública de asistencia, atención, prevención y protección en los componentes de Prevención temprana, Prevención urgente, así como en la Atención Y Asistencia Para la Superación de situación de Vulnerabilidad en los componentes de Identificación, Salud, Educación, Generación de Ingresos, Vivienda, Alimentación y Atención Psicosocial con enfoque étnico y diferencial .asi como el acompañamiento a los Procesos de reparación integral en los componentes de Restitución, Retornos y Reubicaciones, Reparación Colectiva, Garantías de no repetición
</t>
  </si>
  <si>
    <t>Porcentaje de  contribución a las Victimas en la política pública de asistencia, atención, prevención y protección, acorde a la Certificaciòn territorial.</t>
  </si>
  <si>
    <t>Institucionalizar y realizar anualmente  EL  Foros “Cesar es Paz”</t>
  </si>
  <si>
    <t xml:space="preserve">Numero de foros realizados anualmente
</t>
  </si>
  <si>
    <t>Apoyar la ejecución de 4 proyectos artísticos, culturales y empresariales para víctimas del conflicto armado, durante cada año de gobierno</t>
  </si>
  <si>
    <t>Numero de proyectos apoyados anualmente</t>
  </si>
  <si>
    <t xml:space="preserve">Implementar acciones, actividades y estrategias encaminadas a que  el departamento del  Cesar cumpla con la política publica de víctimas, Derechos Humanos, desde una perspectiva de prevención, protección y paz, en el marco del Acuerdo Final para la Terminación del Conflicto y la Construcción de una Paz Estable y Duradera
</t>
  </si>
  <si>
    <t>Realizar4 campañas anuales de sensibilización para la prevención al reclutamiento forzado de niños, niñas, adolescentes y jóvenes (NNAJ). Código infancia y adolescencia – alertas de las defensorías</t>
  </si>
  <si>
    <t>Numero de campañas realizadas anualmente</t>
  </si>
  <si>
    <t>Gestionar y cofinanciar 8 proyectos productivos como estrategia para la generación de ingresos como ejes angulares para la legalidad y sostenibilidad de víctimas, reintegrados, reinsertados y reincorporados.</t>
  </si>
  <si>
    <t>Numero de  proyectos productivos gestionados</t>
  </si>
  <si>
    <t>Implementar y puesta en marcha de la segunda fase del sistema de información de atención y asistencia a la población víctima</t>
  </si>
  <si>
    <t>Sistema de información implementado</t>
  </si>
  <si>
    <t>Implementar acciones, actividades y estrategias encaminadas a que  el departamento del  Cesar cumpla con la política publica de víctimas, Derechos Humanos, desde una perspectiva de prevención, protección y paz, en el marco del Acuerdo Final para la Terminación del Conflicto y la Construcción de una Paz Estable y Duradera</t>
  </si>
  <si>
    <t>Liderar a través de la Oficina Asesora de Paz, la asistencia en la formulación de proyectos en los ocho (8) municipios PDET del Departamento del Cesar, acompañando los procesos de inversión para los municipios en los que se implementarán los PDET para aprovechar las inversiones de regalías del OCAD PAZ y las inversiones atraídas por las ZOMAC.</t>
  </si>
  <si>
    <t>Numero de municipios asistidos</t>
  </si>
  <si>
    <t>Consolidar  la articulación institucional entre los entes territoriales del Departamento del Cesar, con relación al restablecimiento de los derechos de la población víctima del conflicto armado, reintegrados y reincorporados; aunados a la necesidad de gen</t>
  </si>
  <si>
    <t xml:space="preserve"> Actividaddes realizadas por el grupo de profesionales contratados por la oficina asesora de paz</t>
  </si>
  <si>
    <t xml:space="preserve">Promover  campañas anuales de distribución de material didáctico alusivo a la cátedra de la Paz  en establecimientos educativos oficiales </t>
  </si>
  <si>
    <t>Numero de campañas anuales promovidas</t>
  </si>
  <si>
    <t>esta actividad esta incluida dentro de la atencion a la poblacion victima, reinsertados, reincorporados, en el departamento del Cesar (A03 presupuesto del proyecto)</t>
  </si>
  <si>
    <t xml:space="preserve">Fortalecimiento al Consejo de Paz Reconciliación, Convivencia y derechos Humanos del departamento del Cesar, </t>
  </si>
  <si>
    <t>Numero de acciones de fortalecimiento realizadas.</t>
  </si>
  <si>
    <t>Realizar una (1) alianza interinstitucional para la formación de 200 jóvenes víctimas, como líderes de paz con enfoque en deporte, cultura, asistencia administrativa, emprendimiento e innovación social, durante el período de gobierno</t>
  </si>
  <si>
    <t>Numero de  jóvenes formados</t>
  </si>
  <si>
    <t>Liderar la campaña “Cesar libre de Minas” a través de la interinstitucionalidad e intersectorialidad, buscando la declaratoria de ocho (8) municipios libres de sospechas de contaminación por Minas Antipersonal (MAP), Munición Sin Explotar (MUSE) y Artefactos Explosivos Improvisados (AEI</t>
  </si>
  <si>
    <t>Acciones y gestiones realizadas para lograr la declaratoria de Municipios libres de sospecha de minas</t>
  </si>
  <si>
    <t>Se realizara esta actividad por intermdio del SENA</t>
  </si>
  <si>
    <t>Capacitar a líderes y comunidad de los respectivos municipios sobre descontaminación por Minas Antipersonal (MAP), Munición Sin Explotar (MUSE) y Artefactos Explosivos Improvisados (AEI</t>
  </si>
  <si>
    <t>Numero de líderes capacitados</t>
  </si>
  <si>
    <t>Se realizara esta actividad por intermdio de otras entidades.</t>
  </si>
  <si>
    <t xml:space="preserve">Apoyar a 10 personas víctimas de minas antipersonales del departamento, con ayudas técnicas (prótesis) para fortalecer su r su proceso de recuperación física y sicológica.
</t>
  </si>
  <si>
    <t xml:space="preserve">Numero de personas apoyadas con ayudas tecnicas </t>
  </si>
  <si>
    <t xml:space="preserve"> Actualización del plan de prevención, de protección y garantías de no repetición y de contingencias en lo pertinente a víctimas del conflicto armado en el Departamento del Cesar, durante el cuatrienio </t>
  </si>
  <si>
    <t>Numero de planea de prevension actualizados</t>
  </si>
  <si>
    <t>1. Formular  y realizar el proceso de viabilidad del proyecto. 2. Contratacion de un profesional para llevar a cabo el proceso. 3. elaboracion del documento actualizado.</t>
  </si>
  <si>
    <t>si</t>
  </si>
  <si>
    <r>
      <rPr>
        <b/>
        <sz val="8"/>
        <color theme="1"/>
        <rFont val="Calibri"/>
        <family val="2"/>
        <scheme val="minor"/>
      </rPr>
      <t xml:space="preserve">1. </t>
    </r>
    <r>
      <rPr>
        <sz val="8"/>
        <color theme="1"/>
        <rFont val="Calibri"/>
        <family val="2"/>
        <scheme val="minor"/>
      </rPr>
      <t>Formualr y relizar el proceso de viabilidad del proyecto</t>
    </r>
    <r>
      <rPr>
        <b/>
        <sz val="8"/>
        <color theme="1"/>
        <rFont val="Calibri"/>
        <family val="2"/>
        <scheme val="minor"/>
      </rPr>
      <t xml:space="preserve">. 2. </t>
    </r>
    <r>
      <rPr>
        <sz val="8"/>
        <color theme="1"/>
        <rFont val="Calibri"/>
        <family val="2"/>
        <scheme val="minor"/>
      </rPr>
      <t>Desarrollar planes y programas dirigidos a prevenir la victimizaciòn y estigmatizaciòn de las personas en proceso de reincororaciòn, asì como para  fortalecer los lazos  de fraternidad, convivencia y reconciliaciòn en las comunidades  pertenecientes a los 8 municipios pdet y los ZOMAC,  a traves de talleres, capacitacòn, sensbilizaciones, cine foros y otras actividades que puedan realizarse  de forma presencial y/o virtual., a traves del proceso de contratacion de una empresa privada o publica debidamente constituida.</t>
    </r>
    <r>
      <rPr>
        <b/>
        <sz val="8"/>
        <color theme="1"/>
        <rFont val="Calibri"/>
        <family val="2"/>
        <scheme val="minor"/>
      </rPr>
      <t xml:space="preserve"> 3. </t>
    </r>
    <r>
      <rPr>
        <sz val="8"/>
        <color theme="1"/>
        <rFont val="Calibri"/>
        <family val="2"/>
        <scheme val="minor"/>
      </rPr>
      <t>Supervision y seguimiento por parte de la Oficna Asesora de paz a las acciones realizadas por el operador</t>
    </r>
    <r>
      <rPr>
        <b/>
        <sz val="8"/>
        <color theme="1"/>
        <rFont val="Calibri"/>
        <family val="2"/>
        <scheme val="minor"/>
      </rPr>
      <t xml:space="preserve"> 4. </t>
    </r>
    <r>
      <rPr>
        <sz val="8"/>
        <color theme="1"/>
        <rFont val="Calibri"/>
        <family val="2"/>
        <scheme val="minor"/>
      </rPr>
      <t>Evaluaion al proceso  por parte de la Oficna Asesora de Paz.</t>
    </r>
  </si>
  <si>
    <r>
      <rPr>
        <b/>
        <sz val="8"/>
        <color theme="1"/>
        <rFont val="Calibri"/>
        <family val="2"/>
        <scheme val="minor"/>
      </rPr>
      <t>1.</t>
    </r>
    <r>
      <rPr>
        <sz val="8"/>
        <color theme="1"/>
        <rFont val="Calibri"/>
        <family val="2"/>
        <scheme val="minor"/>
      </rPr>
      <t xml:space="preserve"> Formular y realizar el proceso de viabilidad del proyecto.</t>
    </r>
    <r>
      <rPr>
        <b/>
        <sz val="8"/>
        <color theme="1"/>
        <rFont val="Calibri"/>
        <family val="2"/>
        <scheme val="minor"/>
      </rPr>
      <t xml:space="preserve"> 2 </t>
    </r>
    <r>
      <rPr>
        <sz val="8"/>
        <color theme="1"/>
        <rFont val="Calibri"/>
        <family val="2"/>
        <scheme val="minor"/>
      </rPr>
      <t>Contratacion d un operador  logistico fortalecer la mesa  departamental  de victimas, en el ejercicio efectivo de la participación según la ley 1448 de 2011 y el protocolo de participación efectiva, reliazando las acciones de:</t>
    </r>
    <r>
      <rPr>
        <b/>
        <sz val="8"/>
        <color theme="1"/>
        <rFont val="Calibri"/>
        <family val="2"/>
        <scheme val="minor"/>
      </rPr>
      <t xml:space="preserve"> A.</t>
    </r>
    <r>
      <rPr>
        <sz val="8"/>
        <color theme="1"/>
        <rFont val="Calibri"/>
        <family val="2"/>
        <scheme val="minor"/>
      </rPr>
      <t>Apoyo losgistico de las sesiones de comites y subcomites y gastos de manutencion de los miebros de la mesa y pago de compesatorios</t>
    </r>
    <r>
      <rPr>
        <b/>
        <sz val="8"/>
        <color theme="1"/>
        <rFont val="Calibri"/>
        <family val="2"/>
        <scheme val="minor"/>
      </rPr>
      <t>B.</t>
    </r>
    <r>
      <rPr>
        <sz val="8"/>
        <color theme="1"/>
        <rFont val="Calibri"/>
        <family val="2"/>
        <scheme val="minor"/>
      </rPr>
      <t>Apoyo logistico al proceso de eleccines de la mesa departamental de Vicitmas.</t>
    </r>
    <r>
      <rPr>
        <b/>
        <sz val="8"/>
        <color theme="1"/>
        <rFont val="Calibri"/>
        <family val="2"/>
        <scheme val="minor"/>
      </rPr>
      <t xml:space="preserve"> C</t>
    </r>
    <r>
      <rPr>
        <sz val="8"/>
        <color theme="1"/>
        <rFont val="Calibri"/>
        <family val="2"/>
        <scheme val="minor"/>
      </rPr>
      <t xml:space="preserve">. Apoyo logistico a la fendicion de cuentas. </t>
    </r>
    <r>
      <rPr>
        <b/>
        <sz val="8"/>
        <color theme="1"/>
        <rFont val="Calibri"/>
        <family val="2"/>
        <scheme val="minor"/>
      </rPr>
      <t>3</t>
    </r>
    <r>
      <rPr>
        <sz val="8"/>
        <color theme="1"/>
        <rFont val="Calibri"/>
        <family val="2"/>
        <scheme val="minor"/>
      </rPr>
      <t xml:space="preserve">.Apoyo a la mesa departamental de victimas en los gastos de funcionamiento como lo son el arriend de oficina y secretaria.
</t>
    </r>
  </si>
  <si>
    <r>
      <rPr>
        <b/>
        <sz val="8"/>
        <color theme="1"/>
        <rFont val="Calibri"/>
        <family val="2"/>
        <scheme val="minor"/>
      </rPr>
      <t>1.</t>
    </r>
    <r>
      <rPr>
        <sz val="8"/>
        <color theme="1"/>
        <rFont val="Calibri"/>
        <family val="2"/>
        <scheme val="minor"/>
      </rPr>
      <t xml:space="preserve"> Formular y realizar el proceso de viabilidad del proyecto. </t>
    </r>
    <r>
      <rPr>
        <b/>
        <sz val="8"/>
        <color theme="1"/>
        <rFont val="Calibri"/>
        <family val="2"/>
        <scheme val="minor"/>
      </rPr>
      <t>2</t>
    </r>
    <r>
      <rPr>
        <sz val="8"/>
        <color theme="1"/>
        <rFont val="Calibri"/>
        <family val="2"/>
        <scheme val="minor"/>
      </rPr>
      <t>.FORTALECIMIENTO DEL CONSEJO DEPARTAMENTAL DE PAZ, RECONCILIACION, CONVIVENCIA Y DERECHOS HUMANOS E IMPLEMENTACION DE ACCIONES CONTEMPLADAS EN EL PLAN DE ACCION DEL CDPRCDH.</t>
    </r>
    <r>
      <rPr>
        <b/>
        <sz val="8"/>
        <color theme="1"/>
        <rFont val="Calibri"/>
        <family val="2"/>
        <scheme val="minor"/>
      </rPr>
      <t xml:space="preserve"> 3.</t>
    </r>
    <r>
      <rPr>
        <sz val="8"/>
        <color theme="1"/>
        <rFont val="Calibri"/>
        <family val="2"/>
        <scheme val="minor"/>
      </rPr>
      <t xml:space="preserve"> JUEGOS TRADICIONALES ME LA JUEGO POR LA PAZ</t>
    </r>
    <r>
      <rPr>
        <b/>
        <sz val="8"/>
        <color theme="1"/>
        <rFont val="Calibri"/>
        <family val="2"/>
        <scheme val="minor"/>
      </rPr>
      <t xml:space="preserve"> 4</t>
    </r>
    <r>
      <rPr>
        <sz val="8"/>
        <color theme="1"/>
        <rFont val="Calibri"/>
        <family val="2"/>
        <scheme val="minor"/>
      </rPr>
      <t xml:space="preserve">.CAMPAÑA PEDAGOGICA SOBRE EL ACUERDO DE PAZ EN INSTITUCIONES PUBLICAS Y PRIVADAS  PRESENCIAL VIRTUAL EN MUNICIPIOS PDET Y ZOMAC BASADOS EN LA ACTIVIDAD DE PRODUCCION Y DIVULGACION DE CONTENIDOS ORIENTADOS A FOMENTAR LA CULTURA DE PAZ CON JUSTICIA SOCIAL  Y RECONCILIACION .5.Apoyo logistico personas, colectivos, organizaciones, instituciones, que trabajan en la construcción y consolidación de la paz, y de iniciativas que dignifiquen la vida. 6-AYUDAS HUMANITARIAS PARA LA POBLACION VICTIMA.  7. </t>
    </r>
  </si>
  <si>
    <r>
      <rPr>
        <b/>
        <sz val="8"/>
        <color theme="1"/>
        <rFont val="Calibri"/>
        <family val="2"/>
        <scheme val="minor"/>
      </rPr>
      <t xml:space="preserve">1. </t>
    </r>
    <r>
      <rPr>
        <sz val="8"/>
        <color theme="1"/>
        <rFont val="Calibri"/>
        <family val="2"/>
        <scheme val="minor"/>
      </rPr>
      <t>Formulaar y realizar el proceso de viabilidad del proyecto</t>
    </r>
    <r>
      <rPr>
        <b/>
        <sz val="8"/>
        <color theme="1"/>
        <rFont val="Calibri"/>
        <family val="2"/>
        <scheme val="minor"/>
      </rPr>
      <t xml:space="preserve"> 2.</t>
    </r>
    <r>
      <rPr>
        <sz val="8"/>
        <color theme="1"/>
        <rFont val="Calibri"/>
        <family val="2"/>
        <scheme val="minor"/>
      </rPr>
      <t>Elaborar documento guia del foro</t>
    </r>
    <r>
      <rPr>
        <b/>
        <sz val="8"/>
        <color theme="1"/>
        <rFont val="Calibri"/>
        <family val="2"/>
        <scheme val="minor"/>
      </rPr>
      <t xml:space="preserve"> Cesar es Paz.3.</t>
    </r>
    <r>
      <rPr>
        <sz val="8"/>
        <color theme="1"/>
        <rFont val="Calibri"/>
        <family val="2"/>
        <scheme val="minor"/>
      </rPr>
      <t>Realizar</t>
    </r>
    <r>
      <rPr>
        <b/>
        <sz val="8"/>
        <color theme="1"/>
        <rFont val="Calibri"/>
        <family val="2"/>
        <scheme val="minor"/>
      </rPr>
      <t xml:space="preserve"> </t>
    </r>
    <r>
      <rPr>
        <sz val="8"/>
        <color theme="1"/>
        <rFont val="Calibri"/>
        <family val="2"/>
        <scheme val="minor"/>
      </rPr>
      <t>convocatoria a los municipios , universidades  e integrar a los tres niveles de gobierno y sociaiacion de la tematica a tratar.</t>
    </r>
    <r>
      <rPr>
        <b/>
        <sz val="8"/>
        <color theme="1"/>
        <rFont val="Calibri"/>
        <family val="2"/>
        <scheme val="minor"/>
      </rPr>
      <t xml:space="preserve"> 4.</t>
    </r>
    <r>
      <rPr>
        <sz val="8"/>
        <color theme="1"/>
        <rFont val="Calibri"/>
        <family val="2"/>
        <scheme val="minor"/>
      </rPr>
      <t>Contratacion de un operador logistico para la organización y desarrollo del foro</t>
    </r>
    <r>
      <rPr>
        <b/>
        <sz val="8"/>
        <color theme="1"/>
        <rFont val="Calibri"/>
        <family val="2"/>
        <scheme val="minor"/>
      </rPr>
      <t xml:space="preserve">. 5. </t>
    </r>
    <r>
      <rPr>
        <sz val="8"/>
        <color theme="1"/>
        <rFont val="Calibri"/>
        <family val="2"/>
        <scheme val="minor"/>
      </rPr>
      <t>Asignacion de moderador para definir las reglas e inicio del mismo</t>
    </r>
    <r>
      <rPr>
        <b/>
        <sz val="8"/>
        <color theme="1"/>
        <rFont val="Calibri"/>
        <family val="2"/>
        <scheme val="minor"/>
      </rPr>
      <t>.6</t>
    </r>
    <r>
      <rPr>
        <sz val="8"/>
        <color theme="1"/>
        <rFont val="Calibri"/>
        <family val="2"/>
        <scheme val="minor"/>
      </rPr>
      <t>. Extracion de concludiones y varios.</t>
    </r>
  </si>
  <si>
    <r>
      <t>Apoyar la ejecucion de dos (2) proyectos artisiticos, culturales y empresariales, en articulacion con  las secreatrias de agricultura y cultura Departamental, para las victimas del conflicto armado asi:</t>
    </r>
    <r>
      <rPr>
        <b/>
        <sz val="8"/>
        <color theme="1"/>
        <rFont val="Calibri"/>
        <family val="2"/>
        <scheme val="minor"/>
      </rPr>
      <t xml:space="preserve"> 1.</t>
    </r>
    <r>
      <rPr>
        <sz val="8"/>
        <color theme="1"/>
        <rFont val="Calibri"/>
        <family val="2"/>
        <scheme val="minor"/>
      </rPr>
      <t xml:space="preserve"> Formular y realizar el proceso de viabilidad del proyecto.</t>
    </r>
    <r>
      <rPr>
        <b/>
        <sz val="8"/>
        <color theme="1"/>
        <rFont val="Calibri"/>
        <family val="2"/>
        <scheme val="minor"/>
      </rPr>
      <t xml:space="preserve"> 2.</t>
    </r>
    <r>
      <rPr>
        <sz val="8"/>
        <color theme="1"/>
        <rFont val="Calibri"/>
        <family val="2"/>
        <scheme val="minor"/>
      </rPr>
      <t xml:space="preserve"> Realizar mesas de trabajo con las sectoriales de cultura y Agricultura y el Sena para definir el calcence y compromiso respectivamnete</t>
    </r>
    <r>
      <rPr>
        <b/>
        <sz val="8"/>
        <color theme="1"/>
        <rFont val="Calibri"/>
        <family val="2"/>
        <scheme val="minor"/>
      </rPr>
      <t>.3.</t>
    </r>
    <r>
      <rPr>
        <sz val="8"/>
        <color theme="1"/>
        <rFont val="Calibri"/>
        <family val="2"/>
        <scheme val="minor"/>
      </rPr>
      <t xml:space="preserve"> Formulacion y viabilizacion de los proyectos (Cultura y Agricultura, Sena) en articulacion con las sectoriales. impulsar  la inclusion de la poblacion victma reintegrada y reincorporada en lso proyectos.</t>
    </r>
    <r>
      <rPr>
        <b/>
        <sz val="8"/>
        <color theme="1"/>
        <rFont val="Calibri"/>
        <family val="2"/>
        <scheme val="minor"/>
      </rPr>
      <t>4</t>
    </r>
    <r>
      <rPr>
        <sz val="8"/>
        <color theme="1"/>
        <rFont val="Calibri"/>
        <family val="2"/>
        <scheme val="minor"/>
      </rPr>
      <t>. Contracion de las actividades a desarrollar en los proyectos</t>
    </r>
    <r>
      <rPr>
        <b/>
        <sz val="8"/>
        <color theme="1"/>
        <rFont val="Calibri"/>
        <family val="2"/>
        <scheme val="minor"/>
      </rPr>
      <t>. 5.</t>
    </r>
    <r>
      <rPr>
        <sz val="8"/>
        <color theme="1"/>
        <rFont val="Calibri"/>
        <family val="2"/>
        <scheme val="minor"/>
      </rPr>
      <t>Asignacion de interventoria por parte de las sectoriales</t>
    </r>
    <r>
      <rPr>
        <b/>
        <sz val="8"/>
        <color theme="1"/>
        <rFont val="Calibri"/>
        <family val="2"/>
        <scheme val="minor"/>
      </rPr>
      <t>. 6.</t>
    </r>
    <r>
      <rPr>
        <sz val="8"/>
        <color theme="1"/>
        <rFont val="Calibri"/>
        <family val="2"/>
        <scheme val="minor"/>
      </rPr>
      <t>Elaboracion de cronogramas y plan de accion de actividades.</t>
    </r>
    <r>
      <rPr>
        <b/>
        <sz val="8"/>
        <color theme="1"/>
        <rFont val="Calibri"/>
        <family val="2"/>
        <scheme val="minor"/>
      </rPr>
      <t xml:space="preserve"> 7</t>
    </r>
    <r>
      <rPr>
        <sz val="8"/>
        <color theme="1"/>
        <rFont val="Calibri"/>
        <family val="2"/>
        <scheme val="minor"/>
      </rPr>
      <t>.Seguimiento a la ejecucion a traves de mesas de trabajo conjuntas con Agricultura y Cultura.</t>
    </r>
    <r>
      <rPr>
        <b/>
        <sz val="8"/>
        <color theme="1"/>
        <rFont val="Calibri"/>
        <family val="2"/>
        <scheme val="minor"/>
      </rPr>
      <t xml:space="preserve"> 8. </t>
    </r>
    <r>
      <rPr>
        <sz val="8"/>
        <color theme="1"/>
        <rFont val="Calibri"/>
        <family val="2"/>
        <scheme val="minor"/>
      </rPr>
      <t>Terminacion y liquidacion</t>
    </r>
    <r>
      <rPr>
        <b/>
        <sz val="8"/>
        <color theme="1"/>
        <rFont val="Calibri"/>
        <family val="2"/>
        <scheme val="minor"/>
      </rPr>
      <t xml:space="preserve"> </t>
    </r>
    <r>
      <rPr>
        <sz val="8"/>
        <color theme="1"/>
        <rFont val="Calibri"/>
        <family val="2"/>
        <scheme val="minor"/>
      </rPr>
      <t>de las actividades contatadas.</t>
    </r>
  </si>
  <si>
    <r>
      <rPr>
        <b/>
        <sz val="8"/>
        <color theme="1"/>
        <rFont val="Calibri"/>
        <family val="2"/>
        <scheme val="minor"/>
      </rPr>
      <t>1.</t>
    </r>
    <r>
      <rPr>
        <sz val="8"/>
        <color theme="1"/>
        <rFont val="Calibri"/>
        <family val="2"/>
        <scheme val="minor"/>
      </rPr>
      <t xml:space="preserve"> Formular y realizar el proceso de viabilidad del proyecto  </t>
    </r>
    <r>
      <rPr>
        <b/>
        <sz val="8"/>
        <color theme="1"/>
        <rFont val="Calibri"/>
        <family val="2"/>
        <scheme val="minor"/>
      </rPr>
      <t xml:space="preserve">2. </t>
    </r>
    <r>
      <rPr>
        <sz val="8"/>
        <color theme="1"/>
        <rFont val="Calibri"/>
        <family val="2"/>
        <scheme val="minor"/>
      </rPr>
      <t>Liderar la campañ</t>
    </r>
    <r>
      <rPr>
        <b/>
        <sz val="8"/>
        <color theme="1"/>
        <rFont val="Calibri"/>
        <family val="2"/>
        <scheme val="minor"/>
      </rPr>
      <t>a " POR LOS NIÑOS LO HACEMOS MEJOR"</t>
    </r>
    <r>
      <rPr>
        <sz val="8"/>
        <color theme="1"/>
        <rFont val="Calibri"/>
        <family val="2"/>
        <scheme val="minor"/>
      </rPr>
      <t xml:space="preserve">. traves de caharlas, talleres, publicidad visual,  documentales, cuñas radiales, folletos,  en articulaciòn con entidades trabajan por la garantia y restablecimiento de los derechos de los niños, </t>
    </r>
    <r>
      <rPr>
        <b/>
        <sz val="8"/>
        <color theme="1"/>
        <rFont val="Calibri"/>
        <family val="2"/>
        <scheme val="minor"/>
      </rPr>
      <t>3.</t>
    </r>
    <r>
      <rPr>
        <sz val="8"/>
        <color theme="1"/>
        <rFont val="Calibri"/>
        <family val="2"/>
        <scheme val="minor"/>
      </rPr>
      <t>Seguimiento a los indicadores a las alertas tempranas de las defencsorias.</t>
    </r>
    <r>
      <rPr>
        <b/>
        <sz val="8"/>
        <color theme="1"/>
        <rFont val="Calibri"/>
        <family val="2"/>
        <scheme val="minor"/>
      </rPr>
      <t xml:space="preserve"> 4.</t>
    </r>
    <r>
      <rPr>
        <sz val="8"/>
        <color theme="1"/>
        <rFont val="Calibri"/>
        <family val="2"/>
        <scheme val="minor"/>
      </rPr>
      <t xml:space="preserve"> Convocar a mesas de trabajo  con autoridades de los municpios que tengan alerta temprana .5.</t>
    </r>
  </si>
  <si>
    <r>
      <rPr>
        <b/>
        <sz val="8"/>
        <rFont val="Calibri"/>
        <family val="2"/>
        <scheme val="minor"/>
      </rPr>
      <t>1</t>
    </r>
    <r>
      <rPr>
        <sz val="8"/>
        <rFont val="Calibri"/>
        <family val="2"/>
        <scheme val="minor"/>
      </rPr>
      <t>.-Formular  y realizar el proceso de viabilidad del Proyecto "Por un Cesar produtivo lo hacemos mejor"  el cual pretende por afianzar la politica de generaciòn de empleo que lidera  el gobierno departamental  benefiiciando familias Victimas del conflicto para que superen su estado de vulnerabilidad  y logren la sostenibilidad de sus familias</t>
    </r>
    <r>
      <rPr>
        <b/>
        <sz val="8"/>
        <rFont val="Calibri"/>
        <family val="2"/>
        <scheme val="minor"/>
      </rPr>
      <t xml:space="preserve"> 2</t>
    </r>
    <r>
      <rPr>
        <sz val="8"/>
        <rFont val="Calibri"/>
        <family val="2"/>
        <scheme val="minor"/>
      </rPr>
      <t xml:space="preserve">.- Impulsar la creacioon y puesta en funcionamiento de Unidades productivas oientadas  a la elaboraciòn, producciòn y mercadeo de insumos de aseo tales como : Desengrasante, Jabon liquido para manos, jabon liquido azul para ropa, suavizante de ropa, limpiador de pisos, Blanqueador, traperos.  acorde a las siguientes fases </t>
    </r>
    <r>
      <rPr>
        <b/>
        <sz val="8"/>
        <rFont val="Calibri"/>
        <family val="2"/>
        <scheme val="minor"/>
      </rPr>
      <t>: a)</t>
    </r>
    <r>
      <rPr>
        <sz val="8"/>
        <rFont val="Calibri"/>
        <family val="2"/>
        <scheme val="minor"/>
      </rPr>
      <t>Establecer un diagnostico de empresas que funcionen en el departamento o la region en esta materia.</t>
    </r>
    <r>
      <rPr>
        <b/>
        <sz val="8"/>
        <rFont val="Calibri"/>
        <family val="2"/>
        <scheme val="minor"/>
      </rPr>
      <t xml:space="preserve"> b)</t>
    </r>
    <r>
      <rPr>
        <sz val="8"/>
        <rFont val="Calibri"/>
        <family val="2"/>
        <scheme val="minor"/>
      </rPr>
      <t>Formular y definir requerimientos de mercados tecnicos, estrategicos y administrativos</t>
    </r>
    <r>
      <rPr>
        <b/>
        <sz val="8"/>
        <rFont val="Calibri"/>
        <family val="2"/>
        <scheme val="minor"/>
      </rPr>
      <t xml:space="preserve">. c) </t>
    </r>
    <r>
      <rPr>
        <sz val="8"/>
        <rFont val="Calibri"/>
        <family val="2"/>
        <scheme val="minor"/>
      </rPr>
      <t xml:space="preserve">Evaluar financieramente la viabilidad  de este proyecto y numero de empleos  directos, indirectos y su crecimiento en la linea de tiempo. </t>
    </r>
    <r>
      <rPr>
        <b/>
        <sz val="8"/>
        <rFont val="Calibri"/>
        <family val="2"/>
        <scheme val="minor"/>
      </rPr>
      <t xml:space="preserve"> d) </t>
    </r>
    <r>
      <rPr>
        <sz val="8"/>
        <rFont val="Calibri"/>
        <family val="2"/>
        <scheme val="minor"/>
      </rPr>
      <t xml:space="preserve">Selecciòn de las  comunidades victimas en 4 municipios 1 por cada subresgiòn que seràn Capacitados  a traves de un operador con idoneidad en la materia </t>
    </r>
    <r>
      <rPr>
        <b/>
        <sz val="8"/>
        <rFont val="Calibri"/>
        <family val="2"/>
        <scheme val="minor"/>
      </rPr>
      <t xml:space="preserve"> e)</t>
    </r>
    <r>
      <rPr>
        <sz val="8"/>
        <rFont val="Calibri"/>
        <family val="2"/>
        <scheme val="minor"/>
      </rPr>
      <t xml:space="preserve">creaciòn de microempresas </t>
    </r>
    <r>
      <rPr>
        <b/>
        <sz val="8"/>
        <rFont val="Calibri"/>
        <family val="2"/>
        <scheme val="minor"/>
      </rPr>
      <t>f)F</t>
    </r>
    <r>
      <rPr>
        <sz val="8"/>
        <rFont val="Calibri"/>
        <family val="2"/>
        <scheme val="minor"/>
      </rPr>
      <t xml:space="preserve">ortaleicmiento financiero por parte de la Gobernaciòn  atraves de Idecesar, Sena y Municipios </t>
    </r>
    <r>
      <rPr>
        <b/>
        <sz val="8"/>
        <rFont val="Calibri"/>
        <family val="2"/>
        <scheme val="minor"/>
      </rPr>
      <t>g)</t>
    </r>
    <r>
      <rPr>
        <sz val="8"/>
        <rFont val="Calibri"/>
        <family val="2"/>
        <scheme val="minor"/>
      </rPr>
      <t xml:space="preserve"> Impulsar la ruta de  comercializaciòn</t>
    </r>
    <r>
      <rPr>
        <b/>
        <sz val="8"/>
        <rFont val="Calibri"/>
        <family val="2"/>
        <scheme val="minor"/>
      </rPr>
      <t xml:space="preserve"> h)</t>
    </r>
    <r>
      <rPr>
        <sz val="8"/>
        <rFont val="Calibri"/>
        <family val="2"/>
        <scheme val="minor"/>
      </rPr>
      <t xml:space="preserve"> Formalizaciòn de microempresa y apoyar su resgistro ante el invima i)seguimiento  permanente a cada fase</t>
    </r>
  </si>
  <si>
    <r>
      <rPr>
        <b/>
        <sz val="8"/>
        <color theme="1"/>
        <rFont val="Calibri"/>
        <family val="2"/>
        <scheme val="minor"/>
      </rPr>
      <t xml:space="preserve">1. </t>
    </r>
    <r>
      <rPr>
        <sz val="8"/>
        <color theme="1"/>
        <rFont val="Calibri"/>
        <family val="2"/>
        <scheme val="minor"/>
      </rPr>
      <t xml:space="preserve">Formular y realizar el proceso de viabilidad del proyecto. </t>
    </r>
    <r>
      <rPr>
        <b/>
        <sz val="8"/>
        <color theme="1"/>
        <rFont val="Calibri"/>
        <family val="2"/>
        <scheme val="minor"/>
      </rPr>
      <t>2</t>
    </r>
    <r>
      <rPr>
        <sz val="8"/>
        <color theme="1"/>
        <rFont val="Calibri"/>
        <family val="2"/>
        <scheme val="minor"/>
      </rPr>
      <t xml:space="preserve">. Contratcion de un empresa que diseñe el software como   herramienta tecnológica en el cual se almacene, recopile , y se mantenga actuakizado los datos estadisticos de de contribuciòn y oferta social dirigida a la poblacion victima del conflicto  en el departamento del Cesar . </t>
    </r>
    <r>
      <rPr>
        <b/>
        <sz val="8"/>
        <color theme="1"/>
        <rFont val="Calibri"/>
        <family val="2"/>
        <scheme val="minor"/>
      </rPr>
      <t>3.</t>
    </r>
    <r>
      <rPr>
        <sz val="8"/>
        <color theme="1"/>
        <rFont val="Calibri"/>
        <family val="2"/>
        <scheme val="minor"/>
      </rPr>
      <t xml:space="preserve">Mesas de seguimiento por parte de la oficina de Paz </t>
    </r>
    <r>
      <rPr>
        <b/>
        <sz val="8"/>
        <color theme="1"/>
        <rFont val="Calibri"/>
        <family val="2"/>
        <scheme val="minor"/>
      </rPr>
      <t xml:space="preserve">.4. </t>
    </r>
    <r>
      <rPr>
        <sz val="8"/>
        <color theme="1"/>
        <rFont val="Calibri"/>
        <family val="2"/>
        <scheme val="minor"/>
      </rPr>
      <t>Supervsion e interventoria a la ejecucion</t>
    </r>
    <r>
      <rPr>
        <b/>
        <sz val="8"/>
        <color theme="1"/>
        <rFont val="Calibri"/>
        <family val="2"/>
        <scheme val="minor"/>
      </rPr>
      <t>.</t>
    </r>
  </si>
  <si>
    <r>
      <rPr>
        <b/>
        <sz val="8"/>
        <color theme="1"/>
        <rFont val="Calibri"/>
        <family val="2"/>
        <scheme val="minor"/>
      </rPr>
      <t>1.</t>
    </r>
    <r>
      <rPr>
        <sz val="8"/>
        <color theme="1"/>
        <rFont val="Calibri"/>
        <family val="2"/>
        <scheme val="minor"/>
      </rPr>
      <t xml:space="preserve"> Formular y reslizar el proceso de viabilidad del proyecto</t>
    </r>
    <r>
      <rPr>
        <b/>
        <sz val="8"/>
        <color theme="1"/>
        <rFont val="Calibri"/>
        <family val="2"/>
        <scheme val="minor"/>
      </rPr>
      <t>.2.</t>
    </r>
    <r>
      <rPr>
        <sz val="8"/>
        <color theme="1"/>
        <rFont val="Calibri"/>
        <family val="2"/>
        <scheme val="minor"/>
      </rPr>
      <t>Contratacion de dos(2) profesionales para  asistir  a los 8  municipios PDET  y los ZOMAC, en el seguimiento, impulso a la formulaciòn de las iniciativas contempladas en los Planes de desarrollo con enfoque territorial , asi como el impulso a la inversion del sector publio-privado en proyecto  de obras por impuesto.</t>
    </r>
    <r>
      <rPr>
        <b/>
        <sz val="8"/>
        <color theme="1"/>
        <rFont val="Calibri"/>
        <family val="2"/>
        <scheme val="minor"/>
      </rPr>
      <t xml:space="preserve"> 3.</t>
    </r>
    <r>
      <rPr>
        <sz val="8"/>
        <color theme="1"/>
        <rFont val="Calibri"/>
        <family val="2"/>
        <scheme val="minor"/>
      </rPr>
      <t xml:space="preserve"> Realizar seguimiento y supervsion a las actividades realizadas por los profesionales. </t>
    </r>
    <r>
      <rPr>
        <b/>
        <sz val="8"/>
        <color theme="1"/>
        <rFont val="Calibri"/>
        <family val="2"/>
        <scheme val="minor"/>
      </rPr>
      <t>4.</t>
    </r>
    <r>
      <rPr>
        <sz val="8"/>
        <color theme="1"/>
        <rFont val="Calibri"/>
        <family val="2"/>
        <scheme val="minor"/>
      </rPr>
      <t xml:space="preserve"> Asistencia tecnica a los 8 municiios PDET. 5. Evaluacion al proceso.</t>
    </r>
  </si>
  <si>
    <r>
      <rPr>
        <b/>
        <sz val="8"/>
        <color theme="1"/>
        <rFont val="Calibri"/>
        <family val="2"/>
        <scheme val="minor"/>
      </rPr>
      <t xml:space="preserve">1. </t>
    </r>
    <r>
      <rPr>
        <sz val="8"/>
        <color theme="1"/>
        <rFont val="Calibri"/>
        <family val="2"/>
        <scheme val="minor"/>
      </rPr>
      <t xml:space="preserve">Formular y reslizar el proceso de viabilidad del proyecto </t>
    </r>
    <r>
      <rPr>
        <b/>
        <sz val="8"/>
        <color theme="1"/>
        <rFont val="Calibri"/>
        <family val="2"/>
        <scheme val="minor"/>
      </rPr>
      <t xml:space="preserve">2. </t>
    </r>
    <r>
      <rPr>
        <sz val="8"/>
        <color theme="1"/>
        <rFont val="Calibri"/>
        <family val="2"/>
        <scheme val="minor"/>
      </rPr>
      <t>Articular intersectorialemente para la realizaciòn de campañas dirigidas a promover la catedra  de paz  en los 24 municipos no certificados en educaciòn ,   ataves de talleres, Pedagogía para la Reconciliación e implementación de la Cátedra para La Paz en las Instituciones Educativas del Departamento.</t>
    </r>
    <r>
      <rPr>
        <b/>
        <sz val="8"/>
        <color theme="1"/>
        <rFont val="Calibri"/>
        <family val="2"/>
        <scheme val="minor"/>
      </rPr>
      <t xml:space="preserve"> 3. </t>
    </r>
    <r>
      <rPr>
        <sz val="8"/>
        <color theme="1"/>
        <rFont val="Calibri"/>
        <family val="2"/>
        <scheme val="minor"/>
      </rPr>
      <t>Suministro de material didactico  destinado a docentes y estudiantes de las instituci ones Educativas del Departamento del Cesar</t>
    </r>
    <r>
      <rPr>
        <b/>
        <sz val="8"/>
        <color theme="1"/>
        <rFont val="Calibri"/>
        <family val="2"/>
        <scheme val="minor"/>
      </rPr>
      <t xml:space="preserve"> 4.</t>
    </r>
    <r>
      <rPr>
        <sz val="8"/>
        <color theme="1"/>
        <rFont val="Calibri"/>
        <family val="2"/>
        <scheme val="minor"/>
      </rPr>
      <t xml:space="preserve"> Mesas tecnicas de Seguimiento a los 24 municipios no certificados en educaicion.</t>
    </r>
    <r>
      <rPr>
        <b/>
        <sz val="8"/>
        <color theme="1"/>
        <rFont val="Calibri"/>
        <family val="2"/>
        <scheme val="minor"/>
      </rPr>
      <t xml:space="preserve"> </t>
    </r>
  </si>
  <si>
    <r>
      <rPr>
        <b/>
        <sz val="8"/>
        <color theme="1"/>
        <rFont val="Calibri"/>
        <family val="2"/>
        <scheme val="minor"/>
      </rPr>
      <t>1</t>
    </r>
    <r>
      <rPr>
        <sz val="8"/>
        <color theme="1"/>
        <rFont val="Calibri"/>
        <family val="2"/>
        <scheme val="minor"/>
      </rPr>
      <t xml:space="preserve">. Formular y reslizar el proceso de viabilidad del proyecto </t>
    </r>
    <r>
      <rPr>
        <b/>
        <sz val="8"/>
        <color theme="1"/>
        <rFont val="Calibri"/>
        <family val="2"/>
        <scheme val="minor"/>
      </rPr>
      <t>2.</t>
    </r>
    <r>
      <rPr>
        <sz val="8"/>
        <color theme="1"/>
        <rFont val="Calibri"/>
        <family val="2"/>
        <scheme val="minor"/>
      </rPr>
      <t xml:space="preserve">A traves de un operdor logistico brindar fortalecimiento al CDPRCD en su Plan operativo anual, apoyando iniciativas de su Plan de acciòn,  brindando garantias para al desarrollo de las sesiones del comitè tecnico y garantizando la logistica,  operatividad  y funcionamiento del mismo para que puedan cumplir con las actividades y funciones. </t>
    </r>
    <r>
      <rPr>
        <b/>
        <sz val="8"/>
        <color theme="1"/>
        <rFont val="Calibri"/>
        <family val="2"/>
        <scheme val="minor"/>
      </rPr>
      <t>3.</t>
    </r>
    <r>
      <rPr>
        <sz val="8"/>
        <color theme="1"/>
        <rFont val="Calibri"/>
        <family val="2"/>
        <scheme val="minor"/>
      </rPr>
      <t xml:space="preserve"> Seguimiento al proceso.</t>
    </r>
  </si>
  <si>
    <r>
      <rPr>
        <b/>
        <sz val="8"/>
        <rFont val="Calibri"/>
        <family val="2"/>
        <scheme val="minor"/>
      </rPr>
      <t>1.</t>
    </r>
    <r>
      <rPr>
        <sz val="8"/>
        <rFont val="Calibri"/>
        <family val="2"/>
        <scheme val="minor"/>
      </rPr>
      <t xml:space="preserve"> Formular y realizar el proceso de viabilidad del proyecto. </t>
    </r>
    <r>
      <rPr>
        <b/>
        <sz val="8"/>
        <rFont val="Calibri"/>
        <family val="2"/>
        <scheme val="minor"/>
      </rPr>
      <t>2</t>
    </r>
    <r>
      <rPr>
        <sz val="8"/>
        <rFont val="Calibri"/>
        <family val="2"/>
        <scheme val="minor"/>
      </rPr>
      <t xml:space="preserve">.Apoyar la primera fase  de formaciòn tecnica laboral de 50 Jovenes  que hayan sido afectados por el conflicto, a traves la  formación y capacitación virtual y presencial, en los que abordan diferentes temáticas relacionadas  con enfoques Deportivos, asistencia admiistrativa, a traves de una entidad  oficlal o instituto de formaciòn de tenica para el trabajo  debidamente acreditado, con experiencia e idoneidad. </t>
    </r>
    <r>
      <rPr>
        <b/>
        <sz val="8"/>
        <rFont val="Calibri"/>
        <family val="2"/>
        <scheme val="minor"/>
      </rPr>
      <t>3.</t>
    </r>
    <r>
      <rPr>
        <sz val="8"/>
        <rFont val="Calibri"/>
        <family val="2"/>
        <scheme val="minor"/>
      </rPr>
      <t xml:space="preserve"> Proceso de inicio con la entidad educativa y mesa de trabajo para establecer acuerdos organizacionales.. </t>
    </r>
    <r>
      <rPr>
        <b/>
        <sz val="8"/>
        <rFont val="Calibri"/>
        <family val="2"/>
        <scheme val="minor"/>
      </rPr>
      <t>4</t>
    </r>
    <r>
      <rPr>
        <sz val="8"/>
        <rFont val="Calibri"/>
        <family val="2"/>
        <scheme val="minor"/>
      </rPr>
      <t>. Seguimiento al proceso</t>
    </r>
    <r>
      <rPr>
        <b/>
        <sz val="8"/>
        <rFont val="Calibri"/>
        <family val="2"/>
        <scheme val="minor"/>
      </rPr>
      <t>. 5.</t>
    </r>
    <r>
      <rPr>
        <sz val="8"/>
        <rFont val="Calibri"/>
        <family val="2"/>
        <scheme val="minor"/>
      </rPr>
      <t xml:space="preserve"> Articular intersectialmente  para Evento de graduacion.</t>
    </r>
  </si>
  <si>
    <r>
      <t xml:space="preserve"> </t>
    </r>
    <r>
      <rPr>
        <b/>
        <sz val="8"/>
        <color theme="1"/>
        <rFont val="Calibri"/>
        <family val="2"/>
        <scheme val="minor"/>
      </rPr>
      <t>1.</t>
    </r>
    <r>
      <rPr>
        <sz val="8"/>
        <color theme="1"/>
        <rFont val="Calibri"/>
        <family val="2"/>
        <scheme val="minor"/>
      </rPr>
      <t xml:space="preserve"> Gestionar  y articular  con entidades del orden nacional y departamental,  fuerza publica y demas entidades competentes  para lograr la declaratoria de 8 municipios sin sosspecha de minas antipesonal , muiciones sin explotar  y artefactos  explosivos improvisados</t>
    </r>
    <r>
      <rPr>
        <b/>
        <sz val="8"/>
        <color theme="1"/>
        <rFont val="Calibri"/>
        <family val="2"/>
        <scheme val="minor"/>
      </rPr>
      <t xml:space="preserve">. 2. </t>
    </r>
    <r>
      <rPr>
        <sz val="8"/>
        <color theme="1"/>
        <rFont val="Calibri"/>
        <family val="2"/>
        <scheme val="minor"/>
      </rPr>
      <t>Articular con la OFICINA DEL ALTO COMISIONADO PARA LA PAZ para lograr la declarotoria de los 8 municipios desminados.</t>
    </r>
    <r>
      <rPr>
        <b/>
        <sz val="8"/>
        <color theme="1"/>
        <rFont val="Calibri"/>
        <family val="2"/>
        <scheme val="minor"/>
      </rPr>
      <t xml:space="preserve"> </t>
    </r>
  </si>
  <si>
    <r>
      <rPr>
        <b/>
        <sz val="8"/>
        <color theme="1"/>
        <rFont val="Calibri"/>
        <family val="2"/>
        <scheme val="minor"/>
      </rPr>
      <t xml:space="preserve">1. </t>
    </r>
    <r>
      <rPr>
        <sz val="8"/>
        <color theme="1"/>
        <rFont val="Calibri"/>
        <family val="2"/>
        <scheme val="minor"/>
      </rPr>
      <t xml:space="preserve">Aplicacion de talleres cortos de sensibilización, brindando Educación y capacitación en el Riesgo de Minas Antipersonal - ERM.(MAP), Munición Sin Explotar (MUSE) y Artefactos Explosivos Improvisados (AEI). </t>
    </r>
    <r>
      <rPr>
        <b/>
        <sz val="8"/>
        <color theme="1"/>
        <rFont val="Calibri"/>
        <family val="2"/>
        <scheme val="minor"/>
      </rPr>
      <t xml:space="preserve">2. </t>
    </r>
    <r>
      <rPr>
        <sz val="8"/>
        <color theme="1"/>
        <rFont val="Calibri"/>
        <family val="2"/>
        <scheme val="minor"/>
      </rPr>
      <t xml:space="preserve">Articualr con estas entidades y definir programacion, y definicion de procesos. </t>
    </r>
    <r>
      <rPr>
        <b/>
        <sz val="8"/>
        <color theme="1"/>
        <rFont val="Calibri"/>
        <family val="2"/>
        <scheme val="minor"/>
      </rPr>
      <t>3.</t>
    </r>
    <r>
      <rPr>
        <sz val="8"/>
        <color theme="1"/>
        <rFont val="Calibri"/>
        <family val="2"/>
        <scheme val="minor"/>
      </rPr>
      <t xml:space="preserve"> Seguimiento y evalucaion del proceso a traves de la oficina de Paz.</t>
    </r>
  </si>
  <si>
    <r>
      <rPr>
        <b/>
        <sz val="8"/>
        <rFont val="Calibri"/>
        <family val="2"/>
        <scheme val="minor"/>
      </rPr>
      <t>1.</t>
    </r>
    <r>
      <rPr>
        <sz val="8"/>
        <rFont val="Calibri"/>
        <family val="2"/>
        <scheme val="minor"/>
      </rPr>
      <t xml:space="preserve"> Formular  y realizar el proceso de viabilidad del proyecto. </t>
    </r>
    <r>
      <rPr>
        <b/>
        <sz val="8"/>
        <rFont val="Calibri"/>
        <family val="2"/>
        <scheme val="minor"/>
      </rPr>
      <t>2.</t>
    </r>
    <r>
      <rPr>
        <sz val="8"/>
        <rFont val="Calibri"/>
        <family val="2"/>
        <scheme val="minor"/>
      </rPr>
      <t xml:space="preserve"> Ejecutar el programa "Huellas Seguras" a traves del cual se proveerà de ayudas tecnicas conistentes en protesis  para personas victimas de minas antipersonas que hayan  sufrido amputacion  o perdida en sus miembros inferioes piernas).</t>
    </r>
    <r>
      <rPr>
        <b/>
        <sz val="8"/>
        <rFont val="Calibri"/>
        <family val="2"/>
        <scheme val="minor"/>
      </rPr>
      <t>. 3.</t>
    </r>
    <r>
      <rPr>
        <sz val="8"/>
        <rFont val="Calibri"/>
        <family val="2"/>
        <scheme val="minor"/>
      </rPr>
      <t xml:space="preserve"> Compra de las protesis.</t>
    </r>
    <r>
      <rPr>
        <b/>
        <sz val="8"/>
        <rFont val="Calibri"/>
        <family val="2"/>
        <scheme val="minor"/>
      </rPr>
      <t xml:space="preserve"> 4</t>
    </r>
    <r>
      <rPr>
        <sz val="8"/>
        <rFont val="Calibri"/>
        <family val="2"/>
        <scheme val="minor"/>
      </rPr>
      <t>. Ubicacion de la victima de minas antiperosnas</t>
    </r>
    <r>
      <rPr>
        <b/>
        <sz val="8"/>
        <rFont val="Calibri"/>
        <family val="2"/>
        <scheme val="minor"/>
      </rPr>
      <t>. 5.</t>
    </r>
    <r>
      <rPr>
        <sz val="8"/>
        <rFont val="Calibri"/>
        <family val="2"/>
        <scheme val="minor"/>
      </rPr>
      <t xml:space="preserve"> Acto de entrega de las protesis. </t>
    </r>
  </si>
  <si>
    <t xml:space="preserve">DESARROLLO DE ACCIONES ESTRATÉGICAS PARA LA ATENCIÓN DIRECTA DE LOS GRUPOS POBLACIONALES VULNERABLES DEL DEPARTAMENTO DEL CESAR
</t>
  </si>
  <si>
    <t>*Formulación del proyecto                                     *Priorización del proyecto                                *Elaboración de Estudios previos                                    *  Epata de contratación del operador.</t>
  </si>
  <si>
    <t xml:space="preserve"> *Socializar estrategia y actividades con los alcaldes, gestoras sociales y equipo de politica social municipal  * Proceso de convocatoria municipal de los beneficiarios del programa                           * proceso de selección y publicación en cartelera de los beneficiarios definitivos en las alcaldias municipales *  Implementar la estrategia de atenciòn integral a la primera infancia (Crecemos Mejor)  activando las rutas de atenciòn  integral a niños y niñas de primera infancia para garantizar los derechos fundamentales a la salud,  educaciòn,  recreaciòn,  fortalecimiento cultural, Fortalecimiento familiar, ejercicio de la ciudadania. </t>
  </si>
  <si>
    <t>FORTALECIMIENTO AL DESARROLLO, IMPLEMENTACIÓN Y EJECUCIÓN DE LOS PROGRAMAS SOCIALES DE LA GOBERNACIÓN DEL DEPARTAMENTO DEL CESAR</t>
  </si>
  <si>
    <t xml:space="preserve"> *Talleres, capacitaciones, mesas de Trabajo y reuniones para implementar la Ruta Integral (RIA) en atención a los menores de 1 años a 5 años y 11 meses   de manera articulada con actores involucrtados ICBF, registraduria, comisarias de familia, personero, policia de infancia, </t>
  </si>
  <si>
    <t>*Articular con la secretaria de educaciòn la puesta en marcha de la estrategia ¨Crecemos Mejor"en los 25 municipios del departamento a través del acompañamiento, Asistencia técnica, monitoreo y Evaluación.</t>
  </si>
  <si>
    <t>* Realizar reunión de socialización y articulación con la sectorial de salud en el componente de salud mental.                                                                           * Realizar  acciones mancomunadas con salud departamental y municipal  en los 25 municipios conducentes al fortalecimiento de la estrategia habilmente llegando de manera directa a los niños y niñas con mensajes de prevención del consumo de sustancias psicoactivas.</t>
  </si>
  <si>
    <t>* Realizar mesas de participación en los 25 muncipios para la Promoción  de la participaciòn de niños, niñas y adolescentes a traves del programa de liderazgo y construcciòn de ciudadania en articulación con los sectores gobierno y educaciòn y a nivel transectorial con ICBF</t>
  </si>
  <si>
    <t>Implementar la estrategia lúdico práctica nacional  "Crianza Amorosa"  en articulaciòn con los 25 municipios, mediante las actividades de Monitoreo, Asistencia técnica, Acompañamiento y Evaluación.</t>
  </si>
  <si>
    <t>* Articular mediante reunión virtual o presencial con la secretaria de educación departamental y educación municipal                                                                  *Implementar estrategia "Escuela de Padres" en las instituciones educativas                                                      * Realizar talleres de  fortalecimiento  el involucramiento parental y desarrollar acciones conducentes a las buenas prácticas de comunicación.</t>
  </si>
  <si>
    <t>*Implementar estrategia "Escuela de Padres" en las instituciones educativas para fortalecer  el involucramiento parental y desarrollar acciones conducentes a las buenas prácticas de comunicación.</t>
  </si>
  <si>
    <t>* Realizar reuniones con el IDREEC para trabajar articuladamente la identificación y selección de los niños y niñas beneficiarios del programa. *Fortalecer las acciones de atenciòn integral a niños y niñas de primera infancia que se encuentran por fuera de las instituciones educativas.</t>
  </si>
  <si>
    <t xml:space="preserve">*Realizar proceso de articulaciòn con las sectoriales de cultura, deportes y  tics                  *Realizar actividades  descubrir talentos en arte, cultura, deportes, tecnologias y ciencia. </t>
  </si>
  <si>
    <t>*Desarrollar dos programas intersectoriales (salud y educaciòn para fortalecer la educaciòn y la Rehabilitaciòn basada en comunidad  para los infantes y adolescentes  con discapacidad que se encuentren en las instituciones educativas o fuera de ellas ).</t>
  </si>
  <si>
    <t>*Implementar  estrategia de erradicaciòn del trabajo infantil  conjuntamente con los 25 entes Municipales y los actores involucrados.</t>
  </si>
  <si>
    <t xml:space="preserve">*Realización de búsqueda activa de casos en articulaciòn con las instituciones que hacen parte de la estrategia Ni Uno + para riesgos de desnutriciòn, activando las rutas de atención para mejorar las condiciones nutricionales. </t>
  </si>
  <si>
    <t xml:space="preserve">*En articulaciòn con  la sectorial de salud en la dimensiòn de enfermedades no trasmitibles y nutriciòn  se implementarà la estrategia de promociòn de estilo de vida saludable en instituciones educativas.  </t>
  </si>
  <si>
    <t xml:space="preserve">*Realizar seguimiento, monitoreo y evaluación a los dos centros de atenciòn al migrante, en los Municipios de Valledupar y Aguachica </t>
  </si>
  <si>
    <t>*Formulación del proyecto                                     *Priorización del proyecto                                *Elaboración de Estudios previos                                    * Epata de contratación del operador.</t>
  </si>
  <si>
    <t xml:space="preserve">* Implementar la  estrategia del nivel nacional  Sacudete  y economia naranja                                            *Impulsar ideas innovadoras de los jóvenes Cesarenses para que participen y reciban como beneficio apoyo economico a sus emprendimientos en articulaciòn con la sectoriales de agricultura e IDECESAR                                                                        *Seleccionar los emprendimientos que recibiran apoyo económico e iniciar actividades de acompañamiento  </t>
  </si>
  <si>
    <t xml:space="preserve">*Evaluar e Impulsar ideas innovadoras de los jóvenes Cesarenses en articulaciòn con la sectoriales de agricultura e IDECESAR </t>
  </si>
  <si>
    <t>*Desarrollar e Implementar una estrategia Departamental para Promover la participaciòn y liderazgo de "los jovenes lo hacemos mejor" a través de la realización de talleres,  Participación política, experiencias exitosas, planes de comunicación, entre otras</t>
  </si>
  <si>
    <t xml:space="preserve">* Pretende generar  empleo, participación, inclusión social a los jóvenes en condición de vulnerabilidad que no esten activos en programas de particiapación en sus municipios. </t>
  </si>
  <si>
    <t xml:space="preserve">*En articulaciòn con la consejeria presidencial para la  Juventud Colombia Joven implementar   acciones en los 25 munipios del Departamento.                          *Realizar proceso de convocatoria para la inscripción de los jóvenes *Selección jóvenes beneficiados y publicación de sus nombres                                 * Realización de las actividades programadas con el operador. </t>
  </si>
  <si>
    <t>*Brindar acompañamiento en los 25 municipios a las plataformas juveniles que estan creadas y apoyar en la consolidación de las que no esten funcionando</t>
  </si>
  <si>
    <t xml:space="preserve">*Dos centros de atención fortalecidos y funcionando en el departamento del cesar  en articulaciòn con el IDREEC </t>
  </si>
  <si>
    <t>*Proceso de adquisición (licitación)                                *Tener disponibilidad del listado de personas que han requerido ayudas                                                      *Entrega en los municipios de las  ayudas técnicas a población en condición de discapacidad (coches neuralgicos, sillas de rueda, entre otras)</t>
  </si>
  <si>
    <t xml:space="preserve">*Brindar Acompañamiento  y realizar seguimiento  al IDREEC en el Programa de saneamiento fiscal a traves de la puesta en marcha de nuevos servicios de rehabilitaciòn.   </t>
  </si>
  <si>
    <t xml:space="preserve">*Implementar estrategias intersectoriales, interinstitucionales y empresas del serctor privado que se sumen a la inclusión productiva y generación de ingresos de las personas con discapacidd y/o sus cuidadores. </t>
  </si>
  <si>
    <t xml:space="preserve">*Inscribir a la poblaciòn con discapadidad niños, niñas, adolescentes y jóvenes en  encuentros  locales y nacionales que represente sus talento en arte, cultura, deporte, artistica, baile, canto etc. Promoviendo la participación activa el grupo poblacional.                                                                            *Cubrir los costos de la delegación del departamento del Cesar en transporte, alimentación, hospedaje, inscripción del evento. </t>
  </si>
  <si>
    <t xml:space="preserve">*Proceso de convocatoria en los municipio para la insceripción de las personas mayores que requieren dotación de protesis dentales *Valoración de las personas mayores  por parte de los odontólogos  para la selección de los beneficiarios del programa                                             *inicio de atención directa a los beneficiarios realizando la toma de impresión, color adaptación y entrega final de las protesis dentales. </t>
  </si>
  <si>
    <t>IDENTIFICACIÓN Y ATENCIÓN MEDIANTE PROGRAMA SOCIAL A LAS PERSONAS MAYORES CARENTES DE INGRESOS ECONÓMICOS EN EL DEPARTAMENTO DEL CESAR</t>
  </si>
  <si>
    <t>BPIN 2022002200001</t>
  </si>
  <si>
    <t>Brindar atención directa con programas sociales a las personas mayores carentes de ingresos económicos en el departamento del Cesar.</t>
  </si>
  <si>
    <t>* Formulación de proyectos a traves de recursos de regalías *Priorización del proyecto *Proceso de licitación *acta de Inicio del contrato del operador *Proceso de convocatoria y selección de 13,100 adultos mayores en los 25 municipios *Disponer paa la atención del adulto mayor 96 unidades de servicios en el departamento *Bridar alimentación servida (TIPO ALMUERZO)  durante  194 días de servicio de lunes a sabado excluyendo los días domingos y festivos , igualmente actividades de participación,deporte, cultura y recreación, encuentros intergenacionales, promoción de la constituciones de redes permanentes de los adultos mayores</t>
  </si>
  <si>
    <t>* Realizar  encuentros intergeneracionales en las unidades de servicio del adulto mayor  con el fin de sensibilizar a la población en el  respeto hacia las personas mayores.                                                         *una Campaña de  fortalecimiento de las relaciones  familiares en los 25 municipios.</t>
  </si>
  <si>
    <t>* Realizar reunión presencial o virtual con las directivas de la fiduciaria que maneja el programa de Colombia Mayor  en los municipios  del Cesar.    *Realizar  acciones conjuntas  para dignificar la atenciòn de los subsidios del adulto mayor                             * Canalizar con los municipios reportes trimestrales de los adultos beneficiados con el subsidio y las personas mayores que no lo estan reclamando  para realizar labores de busqueda e información para que se efectue el cobro de los beneficiarios.</t>
  </si>
  <si>
    <t xml:space="preserve">*Apoyar con  la secretaria de  agricultura departamental y los municipios interesados en generar una  estrategias de fortalecimiento   que promueva la generación de ingresoso y la inclusión social de las personas mayores. </t>
  </si>
  <si>
    <t>DESARROLLO DE ACCIONES ESTRATÉGICAS PARA LA ATENCIÓN DIRECTA DE LOS GRUPOS POBLACIONALES VULNERABLES DEL DEPARTAMENTO DEL CESAR</t>
  </si>
  <si>
    <t xml:space="preserve">*Crear una herramienta informática que sirva como instrumento de apoyo estadístico en el departamento del Cesar para la toma de decisiones oportuna                                                                   *Relizar reunión con los enlaces municpales de LGBT para que reporten trimestralmente estadísticas pertenecientes a sus respectivos municipios. </t>
  </si>
  <si>
    <t xml:space="preserve">* Articular con  secretaria de salud Departamental  acciones que permitan continuar con la ruta de atenciòn para abordar las problematicas en salud Mental.                                                                                          *Socializar  con la poblaciòn LGBt los paso a paso de esta ruta, brindado primeros auxilios psicologicos. </t>
  </si>
  <si>
    <t>*Realizar capacitaciones a funcionarios y población involucrada en la temática de salud mental en conocimiento de Derechos y Deberes ciudadanos conjuntamente con Salud Mental e instituciones involucradas.                                                                      *Realizar Monitoreo y Seguimiento a las instituciones públicas y privadas que proporcionan atención a la población en buenas prácticas de prestación de servicios, tomando como referencia el Dec 410/18.</t>
  </si>
  <si>
    <t>* Realizar capacitación al recurso humano de las instituciones educativas sobre normatividad que promulga Protección y Creación de espacios libres de discriminación.                                                                          *Articular con las secretaria de educadción departamental y la  del municipio de Valledupar las intervenciones a realizar en las instituciones educativas.</t>
  </si>
  <si>
    <t xml:space="preserve">*Llevar a cabo mesas de trabajo con instituciones como IDECESAR, Fondo Emprender,Secretaría de Agricultura y Fomento Empresarial con el fin de promover una oferta institucional de fortalecimiento económico a las ideas de negocio propuestas por la población LGBT </t>
  </si>
  <si>
    <t xml:space="preserve">* Capacitar a  funcionarios y Empleados públicos en normatividad y respeto para una libre atención sin prejuicio hacia la población sexualmente diversa. *Llegar a los 25 municipios del Cesar con acciones afirmativas para la inclusión y participación del comunidad LGBT </t>
  </si>
  <si>
    <t xml:space="preserve">* Articular con secretaria de salud departamental y municipal al igual que con la secretaria de educación la promoción de estilo de vida saludable principalmente en las instituciones educativas con niños, niñas, adolescentes yu jóvenes </t>
  </si>
  <si>
    <t>Subprograma: Mujeres Empoderadas</t>
  </si>
  <si>
    <t>Jornadas de Capacitación dirigidos a enlaces municipales, corregidores, Juntas de Acción Comunal, asociaciones de mujeres entre otros sectores para el fortalecimiento y la protección y garantías de los Derechos de las mujeres en el Cesar,  se llevará a cabo a través de un operador</t>
  </si>
  <si>
    <t>Jornadas de Capacitación articuladas con diferentes actores, Nacional, internacional y Territorial.  Desarrollo de ferias en favor del bienestar económico de la Mujer Rural y su núcleo familiar.</t>
  </si>
  <si>
    <t>Diseño, socialización e implementación de estrategias comunicativas en los 25 Municipios para contrarrestar distintas formas de violencia y fortalecer la institucionalidad</t>
  </si>
  <si>
    <t>Desarrollo de cursos formativos para grupos de mujeres vulnerables en articulación con actores involucrados</t>
  </si>
  <si>
    <t>Impulsar el desarrollo de ferias productivas y artesanales en favor del empoderamiento económico de la población vulnerable</t>
  </si>
  <si>
    <t>Fortalecer la prestación del servicio comunitario a través de la creación de los centros de atención integral, dirigido a mujeres vulnerables.</t>
  </si>
  <si>
    <t>OFICINA DE GESTION DEL RIESGO Y DESASTRE</t>
  </si>
  <si>
    <t xml:space="preserve">Generar iniciativas de adaptación y/o mitigación al cambio climático que reduzcan los efectos de las sequías y las inundaciones en los municipios del  Departamento </t>
  </si>
  <si>
    <t>2022002200035</t>
  </si>
  <si>
    <t>Mejorar la Gestión, Coordinación e Implementación de los procesos de conocimiento y reducción del riesgo y manejo de desastres por parte de la oficina departamental para la Gestión del Riesgo de Desastres y Cambio Climático</t>
  </si>
  <si>
    <t>1. Realizar cuatro talleres de cambio climático para comunidades campesinas con el fin de fortalecer los procesos productivos, mediante el control de las técnicas de preparación de los suelos.</t>
  </si>
  <si>
    <t>2. Coordinar con la Secretaria de Ambiente dos(2) proyectos de reforestación en fuentes hidricas abastecedoras de acueductos municipales y/o veredales.</t>
  </si>
  <si>
    <t>3. Realizar un taller de fortalecimiento en interpretación y análisis de reportes hidrometeologico del IDEAM.</t>
  </si>
  <si>
    <t>4. Innforme final</t>
  </si>
  <si>
    <t xml:space="preserve"> Gestión del Riesgo y Desastres </t>
  </si>
  <si>
    <t xml:space="preserve"> Resiliencia, conocimiento, reducción y manejo del riesgo de desastres.</t>
  </si>
  <si>
    <t>Fortalecimiento de la capacidad operativa para la coordinación, implementación y ejecución de los procesos de gestión del riesgo en el Departamento del Cesar</t>
  </si>
  <si>
    <t>Generar 2 acciones para mitigar el avance de la degradación de los suelos en el departamento.</t>
  </si>
  <si>
    <t>1.Realizar acompañamiento en las acciones de mitigación  del avance de la degración de suelos en el departamento por incedios forestales, así:</t>
  </si>
  <si>
    <t>2. Articular con la Secretaria de Agricultura Departamental la implementación de cinco(5) sistemas silvopastoriles como medida de acción contra la degradación del suelo en el Departamento del Cesar.</t>
  </si>
  <si>
    <t>3. Articular con las secretarias de Ambiente y Agricultura, cuatro(4) capacitaciones en uso y manejo adecuado del suelo a comunidades rurales del Departamento.</t>
  </si>
  <si>
    <t xml:space="preserve">4. Informe final y presentación de resulatdos </t>
  </si>
  <si>
    <t xml:space="preserve">Realizar 3 estudios de amenaza y vulnerabilidad ante fenómenos naturales o antrópicos, para el ordenamiento territorial Departamental.
</t>
  </si>
  <si>
    <t>Realizar estudios de amenazas y vulnerabilidad ante fenomenos naturales o antrópicos, en los municipios mas relevantes en el dpto, así:</t>
  </si>
  <si>
    <t>1. Priorización de escenarios de riesgo y escogencia de municipio con mayor indice de vulnerabilidad y amenaza para la ajecución del proyecto</t>
  </si>
  <si>
    <t>2. Articulación de organismos municipales CDGRM y universidades para realizar convenio sobre el cual se llevará a cabo el proyecto</t>
  </si>
  <si>
    <t>3. Inicio del proyecto</t>
  </si>
  <si>
    <t>4. Entrega primer avance del proyecto</t>
  </si>
  <si>
    <t>5. Entrega segundo  avance del proyecto</t>
  </si>
  <si>
    <t>6. Entrega Final del proyecto</t>
  </si>
  <si>
    <t>7. Socialización del proyecto</t>
  </si>
  <si>
    <t>Fortalecer el sector de los servicios públicos domiciliarios en busca de eficiencia y reducción de los costos de operación.</t>
  </si>
  <si>
    <t>Fortalecer institucionalmente al gestor del PDA para ejecutar proyectos que garanticen los servicios públicos de agua potable y saneamiento básico en el departamento del Cesar</t>
  </si>
  <si>
    <t>Fortalecimiento al Gestor para la implementación y segu8imiento del Plan Departamental para el manejo empresarial de los servicios de agua potable y saneamiento - PDA,   en el Departamento del Cesar</t>
  </si>
  <si>
    <t>Expedición de CDR, aprobación en Comité Directivo, Proceso de Contratación (Licitación y/o Contratación directa), Ejecución y Supervisión al Desarrollo del Proyecto</t>
  </si>
  <si>
    <t>Calidad de vida a través de Vivienda Digna</t>
  </si>
  <si>
    <t xml:space="preserve">Servicios Públicos domiciliarios, saneamiento básico y agua potable </t>
  </si>
  <si>
    <t>Mejorar 6 coberturas de los servicios de: Acueducto, Alcantarillado y Aseo, en el sector urbano.</t>
  </si>
  <si>
    <t>Construcción de línea de conducción y tanque de almacenamiento en el municipio de Bosconia, departamento del Cesar</t>
  </si>
  <si>
    <t>Construir la línea de conducción y tanque de almacenamiento en el municipio de Bosconia, departamento del Cesar</t>
  </si>
  <si>
    <t>Viabiidad del proyecto e inicio de proceso contractual  (Licitación y/o Contratación directa), Ejecución y Supervisión al Desarrollo del Proyecto</t>
  </si>
  <si>
    <t>Construir y optimizar el sistema de acueducto dela cabecera municipal de chimichagua, cesar</t>
  </si>
  <si>
    <t>Realizar los estudios y diseños en los sistemas de acueducto y alcantarillado en el sector urbano y rural.</t>
  </si>
  <si>
    <t>Estudios y diseños para la elaboración del Plan Maestro de alcantarillado sanitario del casco urbano del municiio de Bosconia - departamento del Cesar</t>
  </si>
  <si>
    <t>Realizar los estudios y diseños para la elaboración del plan maestro de alcantarillado sanitario en el municipio de Bosconia</t>
  </si>
  <si>
    <t>Mejorar los servicios de acueducto y alcantarillado de 11 corregimientos del Departamento del Cesar.</t>
  </si>
  <si>
    <t>Construcción del sistema de alcantarillado del corregimiento de atanquez, municipio de valledupar, cesar</t>
  </si>
  <si>
    <t>Construir el sistema de alcantarillado del corregimiento de atanquez, municipio de valledupar, cesar</t>
  </si>
  <si>
    <t>Construcción del nuevo sistema de acueducto del corregimiento de las Vegas, municipio de Chimichagua, departamento del Cesar</t>
  </si>
  <si>
    <t>Construir el nuevo sistema de acueducto del corregimiento de las Vegas, municipio de Chimichagua, departamento del Cesar</t>
  </si>
  <si>
    <t>31--12-2022</t>
  </si>
  <si>
    <t>EDUARDO EMILIO ESQUIVEL</t>
  </si>
  <si>
    <t xml:space="preserve">Implementar un sistemas de información de violencia y delincuencia que manejan las instituciones armadas y de justicia, para hacer seguimientos a las estadísticas </t>
  </si>
  <si>
    <t>Seguros y en armonía</t>
  </si>
  <si>
    <t>Diseño de una plataforma tecnológica para realizar seguimiento y control a las estadisticas de las actividades delictivas de mayor impacto en el departamento del Cesar</t>
  </si>
  <si>
    <t xml:space="preserve"> Para mejorar la articulación entre la Administración Departamental y las autoridades de seguridad y de justicia, se dispuso de un talento humano que contribuya al fortalecimiento de dichos procesos  a través de la  plataforma tecnológica  las instituciones armadas y de justicia puedan realizar seguimientos y control a las estadísticas de las actividades delictivas de mayor impacto en el Departamento del Cesar. Para ello, se  ha venido realizando mesas de seguimientos con los diferentes organismos de seguridad del Departamento del Cesar, donde se analizan y gestionan los resultados de las diferentes intervenciones conjuntas.</t>
  </si>
  <si>
    <t>Proceso de Contratación, Ejecución y Supervisión al Desarrollo del Proyecto</t>
  </si>
  <si>
    <t>Apoyo para autoridades de seguridad y de justicia</t>
  </si>
  <si>
    <t xml:space="preserve">Brindar un espacio para el desarrollo de actividades de rehabilitación y reeducación.  </t>
  </si>
  <si>
    <t>SÍ</t>
  </si>
  <si>
    <t>Implementación de estrategias de prevención de delito de adolescentes con el fin de evitar el escalonamiento de conductas y conflictos al sistema penal y promover la aplicación de la justicia restaurativa como finalidad del sistema de responsabilidad penal para adolescentes</t>
  </si>
  <si>
    <t>Desarrollar estrategias para contrarrestar la problemática del microtráfico en los municipios del Departamento</t>
  </si>
  <si>
    <t>sí</t>
  </si>
  <si>
    <t>Implementación de estrategías encaminadas a contrarrestar e delito del microtráfico</t>
  </si>
  <si>
    <t xml:space="preserve"> Apoyo para la contribución a las acciones de rehabilitación y reducción que emite el sitema de responsabilidad penal para los adolescentes en Valledupar - Departamento del Cesar</t>
  </si>
  <si>
    <t>Formular e implementar estrategia orientada a potenciar la oferta interinstitucional e interinstitucional que garanticen los derechos en salud, educación deporte y cultura de los adolescentes y jóvenes que ingresan al sistema de responsabilidad penal</t>
  </si>
  <si>
    <t>Aunar esfuerzos para la atención pedagógica y psicosocial dentro de los procesos de resocialización que se sigue con adolescentes y jovenes en conflicto con la ley penal vigencia 2022 en el Departamento del Cesar</t>
  </si>
  <si>
    <t>Concertar un con las autoridades de policía y justicia, planes de inversiones de prevención investigación y penas a delincuentes y organizaciones delincuenciales.</t>
  </si>
  <si>
    <t xml:space="preserve"> Reducción de factores de riesgo y atención a grupos vulnerables</t>
  </si>
  <si>
    <t>Si</t>
  </si>
  <si>
    <t xml:space="preserve">Concertar  con los organismos de Policía, Ejercito, Fiscalía, CTI, INPEC, UNP y  Migración Colombia un plan de acción integral de manera conjunta, encaminados a la prevención  de  conductas delictivas, donde además, se realizan mesas de análisis de temas  investigativos, seguimientos, control  y gestión a los índices de conductas delictivas. </t>
  </si>
  <si>
    <t>Apoyo para la atención pedagógica y psicosocial dentro del proceso reeducativo a los adolescentes y jóvenes en conflicto con la Ley de Penal - Departamento del Cesar</t>
  </si>
  <si>
    <t>En concertación con las autoridades competentes para el fortalecimiento de tres (3) estrategias encaminadas a contrarrestar el delito de microtráfico,</t>
  </si>
  <si>
    <t>Formulación e implementación de un Plan de Acción Integral encaminados a la prevención de conductas delictivas.</t>
  </si>
  <si>
    <t>Fortalecimiento (administrativo, técnico, operativo y académico), desarrollo y promoción de los Cuerpos de bomberos en el Departamento del Cesar</t>
  </si>
  <si>
    <t>Fortalecer la capacidad de respuesta de los cuerpos de bomberos y voluntarios, antes las emergencias presentadas en incendios estructurales de grandes magnitudes del Departamento del Cesar.</t>
  </si>
  <si>
    <t>Realizar jornadas de capacitación a las organizaciones comunales en todos sus niveles en los 25 municipios del Departamento</t>
  </si>
  <si>
    <t>Se realizarón campañas de capacitaciones en los diferentes Municipios del Departamento. Este año seguiremos trabajando y capacitando a las JAC de los Municipios del Departamento del Cesar. Para llevar a cabo esta meta, se tuvo que recurrir a contratar personal par capacitar a las Juntas de Acción Comunal</t>
  </si>
  <si>
    <t>Realizar campañas de promoción y prevención y capacitaación en derechos humanos en el Departamento</t>
  </si>
  <si>
    <t>Realizar campañas de capacitación en temas de derechos humanos con el propósito de fortalecer y brindar asistencia técnica a las Juntas de Acción Comunal y Veedurías Ciudadana en lo que respecta a temas de derechos fundamentales. Para llevar a cabi esta meta, se recurrió a contratar personal para capacitar.</t>
  </si>
  <si>
    <t>Realizar campañas de promoción y prevención contra la Trata de Personas.</t>
  </si>
  <si>
    <t>Realizar campañas de prevesión con el fin de divulgar información vital y en busqueda de ayudary guiar a  las personas que puedan estar en situación de riesgo. Se recurrió a contratar personal para capacitar y guiar a las personas en riesgos en las campañas de prevesión.</t>
  </si>
  <si>
    <t>sI</t>
  </si>
  <si>
    <t>Fortalecimiento a los Cuerpos de Bomberos Voluntarios del Departamento del Cesar</t>
  </si>
  <si>
    <t>Fortalecer institucionalmente los 25 municipios los procesos en la Oficina Asesora de Paz, para el cumplimiento de la gestión y asistencia técnica y atención territorial a la población víctima, reinsertada, reintegrada y reincorporada del departamento del Cesar.</t>
  </si>
  <si>
    <t xml:space="preserve">Numero de municipios asistidos técnicamente.
</t>
  </si>
  <si>
    <t>Consolidar  la articulación institucional entre los entes territoriales del Departamento del Cesar, con relación al restablecimiento de los derechos de la población víctima del conflicto armado, reintegrados y reincorporados; aunados a la necesidad de generar acciones que contribuyan a la construcción de paz territorial en el marco del Posconflicto</t>
  </si>
  <si>
    <t>Construcción de Paz</t>
  </si>
  <si>
    <t>Apoyar la Implementación del Acuerdo de Paz</t>
  </si>
  <si>
    <t>Desarrollo de Acciones para el Cumplimiento de metas OAPAZ 2022 en el Departamento del Cesar</t>
  </si>
  <si>
    <r>
      <rPr>
        <b/>
        <sz val="8"/>
        <color theme="1"/>
        <rFont val="Calibri"/>
        <family val="2"/>
        <scheme val="minor"/>
      </rPr>
      <t xml:space="preserve"> 1.</t>
    </r>
    <r>
      <rPr>
        <sz val="8"/>
        <color theme="1"/>
        <rFont val="Calibri"/>
        <family val="2"/>
        <scheme val="minor"/>
      </rPr>
      <t xml:space="preserve"> Formular y realizar el proceso de viabilidad del proyecto</t>
    </r>
    <r>
      <rPr>
        <b/>
        <sz val="8"/>
        <color theme="1"/>
        <rFont val="Calibri"/>
        <family val="2"/>
        <scheme val="minor"/>
      </rPr>
      <t>. 2</t>
    </r>
    <r>
      <rPr>
        <sz val="8"/>
        <color theme="1"/>
        <rFont val="Calibri"/>
        <family val="2"/>
        <scheme val="minor"/>
      </rPr>
      <t xml:space="preserve">.Elaboracion y firmas de contratos de personal, vehiculos, y equipos teconlogicos . </t>
    </r>
    <r>
      <rPr>
        <b/>
        <sz val="8"/>
        <color theme="1"/>
        <rFont val="Calibri"/>
        <family val="2"/>
        <scheme val="minor"/>
      </rPr>
      <t xml:space="preserve">3 </t>
    </r>
    <r>
      <rPr>
        <sz val="8"/>
        <color theme="1"/>
        <rFont val="Calibri"/>
        <family val="2"/>
        <scheme val="minor"/>
      </rPr>
      <t>Suscribir actas de inicio rrespectivamente a los contratos realizados</t>
    </r>
    <r>
      <rPr>
        <b/>
        <sz val="8"/>
        <color theme="1"/>
        <rFont val="Calibri"/>
        <family val="2"/>
        <scheme val="minor"/>
      </rPr>
      <t xml:space="preserve">. 4. </t>
    </r>
    <r>
      <rPr>
        <sz val="8"/>
        <color theme="1"/>
        <rFont val="Calibri"/>
        <family val="2"/>
        <scheme val="minor"/>
      </rPr>
      <t xml:space="preserve">Elaboracion de un plan de asignacion de funciones mensuales del personal contatado. </t>
    </r>
    <r>
      <rPr>
        <b/>
        <sz val="8"/>
        <color theme="1"/>
        <rFont val="Calibri"/>
        <family val="2"/>
        <scheme val="minor"/>
      </rPr>
      <t xml:space="preserve">5. </t>
    </r>
    <r>
      <rPr>
        <sz val="8"/>
        <color theme="1"/>
        <rFont val="Calibri"/>
        <family val="2"/>
        <scheme val="minor"/>
      </rPr>
      <t>Realizacion de mesas de trabajos mensuales  para seguimiento a las funciones del personal contartado</t>
    </r>
    <r>
      <rPr>
        <b/>
        <sz val="8"/>
        <color theme="1"/>
        <rFont val="Calibri"/>
        <family val="2"/>
        <scheme val="minor"/>
      </rPr>
      <t xml:space="preserve">.6. </t>
    </r>
    <r>
      <rPr>
        <sz val="8"/>
        <color theme="1"/>
        <rFont val="Calibri"/>
        <family val="2"/>
        <scheme val="minor"/>
      </rPr>
      <t>Seguiiento a la ejecucion del suministro de los equpos de oficina.</t>
    </r>
    <r>
      <rPr>
        <b/>
        <sz val="8"/>
        <color theme="1"/>
        <rFont val="Calibri"/>
        <family val="2"/>
        <scheme val="minor"/>
      </rPr>
      <t xml:space="preserve"> 7.</t>
    </r>
    <r>
      <rPr>
        <sz val="8"/>
        <color theme="1"/>
        <rFont val="Calibri"/>
        <family val="2"/>
        <scheme val="minor"/>
      </rPr>
      <t>Entrega de equipos de ofifina a traves de acta</t>
    </r>
    <r>
      <rPr>
        <b/>
        <sz val="8"/>
        <color theme="1"/>
        <rFont val="Calibri"/>
        <family val="2"/>
        <scheme val="minor"/>
      </rPr>
      <t>.8</t>
    </r>
    <r>
      <rPr>
        <sz val="8"/>
        <color theme="1"/>
        <rFont val="Calibri"/>
        <family val="2"/>
        <scheme val="minor"/>
      </rPr>
      <t xml:space="preserve"> Liquidacion de contratos</t>
    </r>
    <r>
      <rPr>
        <b/>
        <sz val="8"/>
        <color theme="1"/>
        <rFont val="Calibri"/>
        <family val="2"/>
        <scheme val="minor"/>
      </rPr>
      <t>.</t>
    </r>
    <r>
      <rPr>
        <sz val="8"/>
        <color theme="1"/>
        <rFont val="Calibri"/>
        <family val="2"/>
        <scheme val="minor"/>
      </rPr>
      <t xml:space="preserve"> </t>
    </r>
  </si>
  <si>
    <t xml:space="preserve"> Fomentar la participación y diálogo de saberes y conocimientos entre los diferentes actores de la comunidad, la sociedad civil, la academia, el sector productivo y el gobierno departamental.
 Aumentar la utilización del conocimiento científico y la tecnología en los usos y costumbres de los habitantes del departamento del Cesar.
Producir y divulgar información confiable y oportuna sobre las diversas formas de apropiación de conocimiento y de las tecnologías digitales para el desarrollo de capacidades de CTeI en las organizaciones de base comunitarias, rurales y académicas .</t>
  </si>
  <si>
    <t>Establecer mecanismos efectivos para la articulación de los actores del Sistema Departamental de CTeI y la sociedad civil con relación a la gestión integral de la biodiversidad.
 Generar conocimiento sobre la biodiversidad, su conservación y usos en las cinco subregiones del departamento del Cesar.
 Desarrollar bionegocios bajo el contexto de sistemas de producción agropecuarios sostenibles y generadores de bioproductos.</t>
  </si>
  <si>
    <t>PROGRAMA II. MEJOR SALUD
Subprograma I. Salud Pública</t>
  </si>
  <si>
    <t xml:space="preserve">Numero de visitas realizadas en los 25 municipios </t>
  </si>
  <si>
    <t>Fortalecimiento de la promoción y gestión del riesgo en la dimensión salud ambiental vigencia 2022, en el departamento   Cesar</t>
  </si>
  <si>
    <t>Aumentar las acciones de promoción y gestión
del riesgo de los determinantes ambientales y
sanitarios en el Departamento del Cesar</t>
  </si>
  <si>
    <t>Intervenir anualmente los 24 municipios de 4°, 5° y 6° categoría los determinantes sanitarios y ambientales de la salud relacionado con las sustancias y productos químicos, residuos peligroso y alimentos</t>
  </si>
  <si>
    <t>Numero de Municipios Intervenidos</t>
  </si>
  <si>
    <t>Realizar 24 talleres de capacitación en Buenas Prácticas de Manipulación de alimentos (BPM) con una duración de 10 horas dirigidos a manipuladoresy expendedores de alimentos.</t>
  </si>
  <si>
    <t>Realizar 800 visitas de inspección vigilancia y control  a  vehículos transportadores de alimentos, expendios  de carne y productos cárnicos comestibles, establecimientos de alto riesgo  donde se comercialicen,  preparan,  transforman y consumen alimentos, plazas de mercado, grandes superficies,  cárceles, empresas mineras, instituciones educativas, CDI, centro día para adultos.  en las cabeceras municipales y orregimentales  de los municipios de competencia para reducir los daños a la salud</t>
  </si>
  <si>
    <t>Realizar  700 visitas e intervenciones de inspección, vigilancia a establecimientos que comercializan , expenden, aplican,  manipulan sustancias quimicas y plaguicidas  para la identificación de riesgos y minimizar los efectos negativos ambientales y de la salud de las comunidades.</t>
  </si>
  <si>
    <t>Realizar  6 Jornadas Lúdicas pedagógicas y recreativas de recolección posconsumo  de envases vacios de plaguicidas, medicamentos vencidos,  RAEE, material reciclable para minimizar  riesgos ambientales y el cambio climático</t>
  </si>
  <si>
    <t>Desarrollar un (1) seminario " VI Seminario manejo de residuos de sustancias químicas peligrosas  posconsumo hacia un entorno saludable" para la reducción de efectos adversos a la salud y al ambiente.</t>
  </si>
  <si>
    <t xml:space="preserve">Realizar   700  visitas e intervenciones de   inspección, vigilancia y control  para la identificación de riesgos a establecimientos generadores de residuos peligrosos y similares (IPS Públicas y privadas, Morgues, Cementerios, entre otros). </t>
  </si>
  <si>
    <t xml:space="preserve">  Realizar tres (3) Socializaciones de normatividad Vigente,  Guias y protocolos de manejo de cadáveres y residuos peligrosos hospitalarios y similares generados en IPS y  en  el Plan Nacional de vacunación contra el COVID - 19  en municipios de competencia.</t>
  </si>
  <si>
    <t xml:space="preserve">Brindar 48  asistencia técnicas a los municipios competencia  para la implementación y  mantenimiento  de la  estrategia Entornos Saludable (comunitarios y hogar) y  la Guia de sustitución de productos de mercurio en  comunidades vulnerables y así evitar daños a la salud  de la población vulnerable. </t>
  </si>
  <si>
    <t>Desarrollar  10 Estrategia Semillitas  Ambientales Salvan vidas en 10  instituciones educativas del departamento con niños de preescolar y primaria   para fomentar el cuidado personal del  agua y el ambiente.</t>
  </si>
  <si>
    <t>Realizar  24  alianzas con las ESE para la intervención de los determinantes ambientales y  fomentar  entornos saludables en zona urbana y rural  que conduzcan a la reducción de riesgos ambientales y sanitarios en agua, aire, sustancias quimicas, cambio climático y seguridad  vial.</t>
  </si>
  <si>
    <t>Desarrollar cuatro (4) estrategias de información, educación y comunicación (IEC)   en los diferentes entornos con enfoque diferencial  ,  para la prevención y contención del COVID-19, ETAs,  lesiones por pólvora Intoxicaciones, intoxicaciones por plaguicidas , buenas prácticas de manipulación, ahorro del agua y cuidado del ambiente.</t>
  </si>
  <si>
    <t>Coordinar anualmente en los 24 municipios de 4°, 5° y 6° categoría las acciones, planes, programas y proyectos definidos en la propuesta de intervención intersectorial de movilidad.</t>
  </si>
  <si>
    <t>Brindar  48 asistencias  técnicas para la sensibilización e implementación de la Estrategia de Movilidad Vial Saludable, Segura y  Sostenible y Cambio climáticoen los  municipios de competencia  sobre  lineamientos para la conformación de los Comité Locales de Seguridad Vial  que conlleve a la disminución de la incidentalidad y  accidentalidad vial.</t>
  </si>
  <si>
    <t xml:space="preserve">5. Desarrollar en 24 instituciones   educativas priorizadas del departamento la socialización de la estrategia denominada  las 3R (reducir, reutilizar y reciclar)  para minimizar el impacto sobre el medio ambiente y el cambio climátio.
</t>
  </si>
  <si>
    <t xml:space="preserve"> EAPB Monitoreadas anualmente</t>
  </si>
  <si>
    <t>FORTALECIMIENTO DE LAS INTERVENCIONES EN SALUD PUBLICA DIMENSION VIDA SALUDABLE Y CONDICIONES NO TRASMISIBLES, VIGENCIA 2022</t>
  </si>
  <si>
    <t>Disminuir los riesgos asociados a la
Morbimortalidad por enfermedades crónicas no
transmisibles que afectan la Salud Pública en el
Departamento del Cesar</t>
  </si>
  <si>
    <t>Realizar 36  visitas de acompañamiento a  EAPB que requieran un mayor acompañamiento en el proceso de  implementación de las diferentes  rutas Cancer de mama</t>
  </si>
  <si>
    <t>Estrategias desarrolladas</t>
  </si>
  <si>
    <t>FORTALECIMIENTO DE LAS ESTRATEGIS PARA LA EJECUCION, SEGUIMIENTO Y EVALUACION DE LOS PROCESOS DE GESTION EN LA SALUD PUBLICA DE LA DIMENSION CONVIVENCIA SOCIAL Y SALUD MENTAL, VIGENCIA 2022</t>
  </si>
  <si>
    <t>Aumentar la Cobertura de las Acciones de
Promoción, Prevención y Gestión de Riesgos en
Salud Mental</t>
  </si>
  <si>
    <t>Fortalecimiento de las Acciones de Salud Publica a través de la "Estrategia Súbete al Tren de la Alimentación Saludable", Dimensión de Seguridad Alimentaria y Nutricional, Vigencia 2022, en el Departamento del  Cesar</t>
  </si>
  <si>
    <t>DISMINUIR LOS INDICES DE DESNUTRICIÓN
AGUDA MODERADA O SEVERA EN LOS
NIÑOS Y NIÑAS MENORES DE 5 AÑOS EN EL
DEPARTAMENTO DEL CESAR</t>
  </si>
  <si>
    <t>Fortalecimiento de las Estrategias para la Ejecución, Seguimiento y Evaluación de lo Procesos de Gestión de la Dimensión Sexualidad Derechos Sexuales y Reproductivos, Vigencia 2022 en el Departamento del   Cesar</t>
  </si>
  <si>
    <t>AUMENTAR LA GARANTIA DE DERECHOS Y
ATENCIÓN INTEGRAL EN LA RED
PRESTADORA DE SERVICIOS DE SALUD</t>
  </si>
  <si>
    <t>municipios con acciones de seguimiento realizadas</t>
  </si>
  <si>
    <t>estrategia implementada</t>
  </si>
  <si>
    <t>Fortalecimiento del sistema de vigilancia en salud pública para el control de las enfermedades transmitidas por micobacterias, vigencia 2022 en el departamento   Cesar</t>
  </si>
  <si>
    <t>Disminuir la incidencia de enfermedades
trasmitidas por micobacterias en el Departamento
del Cesar</t>
  </si>
  <si>
    <t>PROGRAMA II. MEJOR SALUD                                                                                                 Subprograma I. Salud Pública</t>
  </si>
  <si>
    <t>FORTALECIMIENTO DE LAS ESRATEGIAS DE SALUD PUBLICA PARA LA DISMINUCION DE LA MORBI MORTALIDAD DE LAS ENFERMEDADES EMERGENTES, REEMERGENTES Y DESATENDIDAS, VIGENCIA 2022</t>
  </si>
  <si>
    <t>Disminuir la incidencia y prevalencia de
enfermedades emergentes, reemergentes y
desatendidas que afectan la salud pública en el
departamento del Cesar.</t>
  </si>
  <si>
    <t>Niños de un año tengan una dosis de triple viral</t>
  </si>
  <si>
    <t>FORTALECIMIENTO DE LAS ACCIONES DE LA DIMENSION VIDA SALUDABLE Y ENFERMEDADES TRASMISIBLES, COMPONENTE DE INMUNOPREVENIBLES PARA LA PREVENCION DE ENFERMEDADES PREVENIBLES POR VACUNA, VIGENCIA 2022</t>
  </si>
  <si>
    <t>Mejorar la gestión de las empresas
administradores de planes de beneficio con la red
prestadora para minimizar la presencia de
enfermedades inmunoprevenibles en la población
a riesgo en el departamento del cesar.</t>
  </si>
  <si>
    <t>Niños menores de un año tengan  tres dosis  dosis de polio y pentavalente.</t>
  </si>
  <si>
    <t>Implementar la estrategia de gestión integral para las Enfermedades Trasmisibles por Vectores (ETV) en los 25 municipios</t>
  </si>
  <si>
    <t>Una (1) estrategia implementada</t>
  </si>
  <si>
    <t>Fortalecimiento  DE LAS ACCIONES DE PREVENCION, PROMOCION, VIGILANCIA Y CONTROL DEL COMPONENTE ENFERMEDADES ENDEMOEPIDEMICAS PROGRAMA DE ENFERMEDADES TRANSMISIBLES POR VECTORES Y ZOONOSIS VIGENCIA 2022,EN EL DEPARTAMENTO DEL   Cesar</t>
  </si>
  <si>
    <t>DISMINUIR LA INCIDENCIA DE MORBILIDAD,
MORTALIDAD Y LETALIDAD DE LAS
ENFERMEDADES TRANSMISIBLES POR
VECTORES Y ZOONOSIS EN EL
DEPARTAMENTO DEL CESAR.</t>
  </si>
  <si>
    <t>cobertura implementada</t>
  </si>
  <si>
    <t>planes implementados</t>
  </si>
  <si>
    <t>Fortalecimiento de las Estrategias para ejecución, seguimiento y control de los Procesos de la Dimensión de Salud y Ámbito Laboral en la
Vigencia 2022, del Departamento del Cesar  Valledupar  Cesar</t>
  </si>
  <si>
    <t>Disminuir las situaciones prevalentes de origen
laboral en el Departamento del Cesar.</t>
  </si>
  <si>
    <t>personas caracterizadas y certificadas</t>
  </si>
  <si>
    <t>FORTALECIMIENTO DE LA AUTORIDAD SANITARIA MEDIANTE LA GESTION DIFERENCIAL DE LA POBLACION VULNERABLES Y EL FOMENTO DE LA PARTICIPACION SOCIAL EN SALUD PARA LA VIGENCIA 2022EN EL DEPARTAMENTO DEL CESAR.</t>
  </si>
  <si>
    <t>AUMENTAR EL FORTALECIMIENTO DE LOS
PROCESOS DE ATENCION DIFERENCIAL EN
SALUD PARA LA INCLUSION Y ACCESIBLIDAD
DE POBLACION VULNERABLE POR
PERTENENCIA ETNICA, GENERO, CURSO DE
VIDA, CONDICION DE DISCAPACIDAD,
HABITAR EN CALLE, SER VICTIMA DE
CONFLICTO</t>
  </si>
  <si>
    <t>modelos de salud diferencial adoptados</t>
  </si>
  <si>
    <t>Realizar 25 reuniones de articulación para  gestiòn de la focalizacion de la oferta sectorial e intersectorial para el  habitante  de calle y en calle en el marco del modelo de atencion difrencial en salud para esta poblacion con los diferentes actores.</t>
  </si>
  <si>
    <t>víctimas del conflicto armado atendidas</t>
  </si>
  <si>
    <t>Una política de Participación social implementada</t>
  </si>
  <si>
    <t>Un laboratorio de salud pública fortalecido</t>
  </si>
  <si>
    <t>Fortalecimiento de la vigilancia en salud pública, vigilancia y control sanitario, gestión de la calidad e investigación en el laboratorio de salud pública, vigencia 2022 en el departamento   Cesar</t>
  </si>
  <si>
    <t>Aumentar la implementación en los procesos de
vigilancia en salud pública, vigilancia y control
sanitario, gestión de la calidad e investigación en
el Laboratorio de Salud Pública en el
Departamento del Cesar.</t>
  </si>
  <si>
    <t>municipios monitoreados, evaluados y controlados</t>
  </si>
  <si>
    <t>Fortalecimiento de las acciones de salud pública en el componente vigilancia epidemiológica, vigencia 2022 en el departamento   Cesar</t>
  </si>
  <si>
    <t>Fortalecer los procesos de vigilancia
epidemiológica para la planificación, ejecución, y
evaluación de las acciones de prevención y
control en salud pública</t>
  </si>
  <si>
    <t>Gobernanza en salud fortalecido</t>
  </si>
  <si>
    <t>FORTALECIMIENTO DE LA RECTORIA DEPARTAMENTAL DE LA SALUD PUBLICA VIGENCIA 2022</t>
  </si>
  <si>
    <t>Fortalecer la articulación de acciones de la
autoridad sanitaria para ejecutar sobre los
colectivos poblacionales encaminadas a modificar
el riesgo primario o la probabilidad de perdida de
la salud</t>
  </si>
  <si>
    <t>desarrollo de capacidades, abogacía y dialogo político institucional fortalecido</t>
  </si>
  <si>
    <t>Fortalecimiento de las acciones de formulación, coordinación, monitoreo de los proyectos contenidos en el plan de desarrollo, plan territorial de salud en el componente de planeación integral en salud de la vigencia 2022 en el Departamento   Cesar</t>
  </si>
  <si>
    <t>FORTALECER LAS ACCIONES DE
FORMULACIÓN, COORDINACIÓN,
MONITOREO DE LOS PROYECTOS
CONTENIDOS EN EL PLAN DE DESARROLLO,
PLAN TERRITORIAL DE SALUD EN EL MARCO
DEL PLAN DECENAL DE SALUD PUBLICA</t>
  </si>
  <si>
    <t>Gestion operativa y financiera fortalecida</t>
  </si>
  <si>
    <t>Fortalecimiento DE LAS ESTRATEGIAS EN LOS PROCESOS DE GESTIÓN EN LA SALUD PÚBLICA, VIGENCIA 2022 EN EL DEPARTAMENTO   Cesar</t>
  </si>
  <si>
    <t>FORTALECER LA GESTIÓN DE LAS
INTERVENCIONES COLECTIVAS EN EL
DEPARTAMENTO DEL CESAR</t>
  </si>
  <si>
    <t xml:space="preserve">PROGRAMA II. MEJOR SALUD
Subprograma II. ASEGURAMIENTO </t>
  </si>
  <si>
    <t>afiliados con continuidad en el Régimen Subsidiado en Salud</t>
  </si>
  <si>
    <t xml:space="preserve">Saneamiento definitivo de las cuentas de recobro realizado </t>
  </si>
  <si>
    <t>asistencias Técnica realizadas</t>
  </si>
  <si>
    <t>Fortalecer a través de 70 asistencia técnica a los prestadores de Servicios de salud públicos y privados del Departamento para que acojan e implementen el Sistema Obligatorio de Garantía de la Calidad y procedimientos que permitan cumplir con los estándares de calidad.</t>
  </si>
  <si>
    <t>PROGRAMA II. MEJOR SALUD
Subprograma III. Prestación de Servicios</t>
  </si>
  <si>
    <t>280 asistencias
técnicas a los
prestadores de
servicios de
salud.</t>
  </si>
  <si>
    <t xml:space="preserve">FORTALECIMIENTO DE LA AUTORIDAD SANITARIA PARA LA GESTIÓN EN SALUD, COMPONENTE PRESTACION Y DESARROLLO DE SERVICIOS VIGENCIA 2022 EN EL DEPARTAMENTO DE CESAR. </t>
  </si>
  <si>
    <t>DISMINUIR  LAS DEFICIENCIAS EN LA CALIDAD DE LA PRESTACIÓN DE SERVICIOS DE SALUD  EN LAS IPS PÚBLICAS Y PRIVADAS DEL   DEPARTAMENTO DEL CESAR</t>
  </si>
  <si>
    <t>Realizar 70 Asistencias Técnicas a Instituciones Prestadoras de Servicios de Salud Públicas y/o Privadas del Departamento del Cesar para la elaboracion e implementación del Programa de Auditoria para el Mejoramiento de la Calidad (PAMEC), y sobre el Sistema de Información para la Calidad, teniendo en cuenta la Resolución 256 de 2014 y sus indicadores de Calidad</t>
  </si>
  <si>
    <t>Elaboración, actualización y adherencia a los procedimientos de la Secretaría de Salud Departamental</t>
  </si>
  <si>
    <t>Realizar una actualizacion anual del Pamec 2021 de la Secretaria de Salud Departamental</t>
  </si>
  <si>
    <t>Realizar 4 Comités de Calidad de la Secretaria de Salud Departamental</t>
  </si>
  <si>
    <t>Expedir 200  las Licencias de Seguridad y Salud en el Trabajo de persona natural y juridica solicitadas al ente</t>
  </si>
  <si>
    <t>Expedir 20 las Licencias de los Equipos Emisores de Radiaciones Ionizantes de acuerdo a la Resolución 482 de 2018</t>
  </si>
  <si>
    <t>Aplicar 50 encuestas a los Prestadores de Servicios de Salud visitados por el equipo de Verificadores de la Oficina de Inspeccion, Vigilancia y Control de la Secretaría de Salud Departamental</t>
  </si>
  <si>
    <t>Realizar el reporte a la Supersalud de la circular Externa 012 de 2016 del PAMEC y SISTEMA DE INFROMACIÒN en los archivos 001, 003 y 004</t>
  </si>
  <si>
    <t>Realizar Asistencia Técnica y acompañamiento a las Secretarías de Salud Municipales en la elaboración e implementación del Programa de Auditoría para el mejoramiento de la calidad PAMEC, en su condición de compradores de servicios para la PPNA</t>
  </si>
  <si>
    <t>Realizar 70 socializaciones sobre la Política de Calidad y la Política de Humanización definida y aprobada por el Ministerio de Salud y Protección Social a los Prestadores publicos y privados del Dpto del Cesar</t>
  </si>
  <si>
    <t>Realizar cuatro seguimientos al reporte de indicadores del sistemna de información ante el Ministerio de salud por parte de los prestadores de servicios del departmanetos del Cesar</t>
  </si>
  <si>
    <t>Actualizar el Programa Territorial de Rediseño, Reorganización y
Modernización de la Red Pública Hospitalaria (Documento Red)</t>
  </si>
  <si>
    <t>1 programa
Territorial de
Rediseño,
Reorganización
y Modernización</t>
  </si>
  <si>
    <t xml:space="preserve">Elaborar un (1) documento de actualización  del Programa Territorial de Reorganizacion, Rediseño y Modernizacion de la Red de Prestacion de Servicios de Salud del Departamento del Cesar, en articulación con las oficinas de salud pública y asuntos en salud. </t>
  </si>
  <si>
    <t>Realizar 6 Asistencias Técnicas a la Red Pública Hospitalaria para lograr la sostenibilidad y mejoramiento en la calidad de los servicios de salud, en cumplimiento del Decreto 2193 de 2004 del Ministerio de Salud y Protección Social</t>
  </si>
  <si>
    <t>asistencia tecnicas realizadas a la red publica hospitalaria</t>
  </si>
  <si>
    <t>Realizar 20 Asistencias Técnicas y acompañamiento en la formulación de los Programas de Saneamiento Fiscal y Financiero de las E.S.E que sean categorizadas en riesgo financiero medio y alto por el Ministerio de Salud y Protección Social en la vigencia 2019 .</t>
  </si>
  <si>
    <t xml:space="preserve"> Brindar 12 asistencias técnicas de forma virtual en temas administrativos financieros, contables, asistenciales y jurídicos a las Empresas Sociales del Estado del Departamento de Cesar que se prioricen por el líder del grupo.</t>
  </si>
  <si>
    <t xml:space="preserve"> Realizar 140 mesas de trabajo en la vigencia 2021, para brindar acompañamiento y asistencia técnica a las ES.E. de la Red Pública del Cesar, en virtud del Decreto 2193 de 2004.</t>
  </si>
  <si>
    <t>Realizar 600 visitas de Inspección, vigilancia y control a los servicios farmacéuticos dependientes (IPS y ESES) e independientes (droguerías, dispensarios, centros naturista y distribuidores) del Departamento del Cesar.</t>
  </si>
  <si>
    <t>2.000 visitas de
Inspección,
vigilancia y
Control.</t>
  </si>
  <si>
    <t>Realizar 25 expediciones de resoluciones para la autorización o modificación de manejo de medicamentos de control especial.</t>
  </si>
  <si>
    <t xml:space="preserve"> Realizar 600 visitas de Inspección, vigilancia y control a establecimientos y servicios farmacéuticos de los 25 municipios del departamento del Cesar.</t>
  </si>
  <si>
    <t xml:space="preserve"> Realizar 12 asistencias técnicas a los establecimientos y servicios farmacéuticos.</t>
  </si>
  <si>
    <t>Realizar una Adquisición de   insumos para dotación y funcionamiento del FRE.</t>
  </si>
  <si>
    <t>Realizar una Adquisición de un sistema de información para funcionamiento del FRE.</t>
  </si>
  <si>
    <t xml:space="preserve"> Realizar 600 distribuciones de medicamentos y recetarios oficiales de control especial monopolio del estado a establecimientos y servicios farmacéuticos.</t>
  </si>
  <si>
    <t xml:space="preserve"> Realizar 40 procesos administrativos sancionatorios contra los infractores.</t>
  </si>
  <si>
    <t xml:space="preserve"> Realizar 2 capacitaciones a los establecimientos y servicios farmacéuticos y prescriptores</t>
  </si>
  <si>
    <t>Ejercer la Inspeccion, vigilancia y control "IVC" a los prestadores de servicios de salud en el Departamento del Cesar, según lo programado anualmente por el Ministerio de Salud  Y Proteccion Social</t>
  </si>
  <si>
    <t xml:space="preserve"> </t>
  </si>
  <si>
    <t xml:space="preserve">Realizar visitas de verificción aL 100%   de los prestadores  que soliciten apertura transitoria  del servicio de vacunacion COVID 
</t>
  </si>
  <si>
    <t>1/01/202</t>
  </si>
  <si>
    <t>Realizar el 100  % Visitas Previas de Habilitacion para la Verificacion de las condiciones mínimas de habilitación en los prestadores de servicios de salud en los 25 municipios del departamento del Cesar</t>
  </si>
  <si>
    <t>Realizar 15  Inspecciones o visitas a sedes de prestadores de servicios de salud del departamento del cesar, verificación del cumplimiento de las condiciones de habilitaciòn; aclarando que estas estan sugetas a las directrices del ministerio de Salud y Protecciòn social.</t>
  </si>
  <si>
    <t>Realizar el 95% de las asistencias tecnicas solicitadas por los prestadores de salud con el fin de garantizar la adherencia al sistema unico de habilitación y sus modificaciones actuales, según la implementación de la nueva resolución 3100 del 2019.</t>
  </si>
  <si>
    <t>Dar tramite al 95% de PQR interpuestas por los usuarios originadas por fallas en la Prestacion de Servicios de Salud en la Instituciones Prestadoreas de Servicios de Salud</t>
  </si>
  <si>
    <t>Reportar el 100% de las inscripciones de las Resoluciones de autorizacion del Ejercicio expedidas en el periodo a la Plataforma del Ministerio de Salud y Proteccion Social ReTHUS (Registro Unico del talento Humano en Salud)</t>
  </si>
  <si>
    <t>Realizar (1) una inducción cada tres meses a los profesionales asignados en el Departamento del Cesar por parte del Ministerio de Salud y Proteccion Social durante 4 dias.</t>
  </si>
  <si>
    <t>Fortalecer la red hospitalaria mediante la formulación y ejecución de proyectos de infraestructura de los hospitales de la red pública del
Departamento del Cesar</t>
  </si>
  <si>
    <t>Realizar 5 procesos de inversion y acompañamiento para la Construcciones de nuevos hospitales de los Municipios de Gonzalez, Manaure, Curumani, Codazzi y El Paso</t>
  </si>
  <si>
    <t>Fortalecer la red hospitalaria mediante la formulación y ejecución de proyectos de dotación de los hospitales de cabeceras municipales,
centros y puestos de salud de las zonas rurales dispersas de la red
pública del Departamento del Cesar, teniendo en cuenta los municipios
fortalecidos por el PDET (Programa de Desarrollo Enfoque Territorial
en Salud).</t>
  </si>
  <si>
    <t>Realizar 8 formulaciónes y ejecuciónes de proyectos de Dotacion de centros y puestos de salud rurales y de los hospitales de la cebera municipal de los mpios PDET</t>
  </si>
  <si>
    <t>Fortalecer la red hospitalaria mediante la formulación y ejecución de proyectos de infraestructura de centros y puestos de salud de las zonas rurales dispersas de la red pública del Departamento del Cesar,
teniendo en cuenta los municipios fortalecidos por el PDET (Programa
de Desarrollo Enfoque Territorial en Salud).</t>
  </si>
  <si>
    <t>Realizar 8 formulaciónes y ejecuciónes de proyectos de infraestructura de centros y puestos de salud de las zonas rurales dispersas de la red pública del Departamento del Cesar,
teniendo en cuenta los municipios fortalecidos por el PDET (Programa
de Desarrollo Enfoque Territorial en Salud).</t>
  </si>
  <si>
    <t>Mejorar la calidad educativaen las Instituciones Educativas Oficiales del Departamento del Cesar mediante la provisiòn de servicios tecnológicos y apropiación en CTeI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</si>
</sst>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quot;$&quot;\ * #,##0_-;\-&quot;$&quot;\ * #,##0_-;_-&quot;$&quot;\ * &quot;-&quot;_-;_-@_-"/>
    <numFmt numFmtId="165" formatCode="_-* #,##0_-;\-* #,##0_-;_-* &quot;-&quot;_-;_-@_-"/>
    <numFmt numFmtId="166" formatCode="_-&quot;$&quot;\ * #,##0.00_-;\-&quot;$&quot;\ * #,##0.00_-;_-&quot;$&quot;\ * &quot;-&quot;??_-;_-@_-"/>
    <numFmt numFmtId="167" formatCode="_(* #,##0_);_(* \(#,##0\);_(* &quot;-&quot;_);_(@_)"/>
    <numFmt numFmtId="168" formatCode="_-&quot;$&quot;\ * #,##0_-;\-&quot;$&quot;\ * #,##0_-;_-&quot;$&quot;\ * &quot;-&quot;??_-;_-@_-"/>
    <numFmt numFmtId="169" formatCode="&quot;$&quot;#,##0;[Red]\-&quot;$&quot;#,##0"/>
    <numFmt numFmtId="170" formatCode="&quot;$&quot;\ #,##0"/>
    <numFmt numFmtId="171" formatCode="#,##0.0"/>
    <numFmt numFmtId="172" formatCode="_(&quot;$&quot;\ * #,##0_);_(&quot;$&quot;\ * \(#,##0\);_(&quot;$&quot;\ * &quot;-&quot;??_);_(@_)"/>
    <numFmt numFmtId="173" formatCode="[$$-240A]\ #,##0"/>
    <numFmt numFmtId="174" formatCode="&quot;$&quot;\ #,##0.00"/>
    <numFmt numFmtId="175" formatCode="&quot;$&quot;#,##0"/>
    <numFmt numFmtId="176" formatCode="&quot;$&quot;#,##0.00"/>
    <numFmt numFmtId="177" formatCode="[$$-240A]\ #,##0.00"/>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charset val="1"/>
    </font>
    <font>
      <sz val="9"/>
      <color indexed="81"/>
      <name val="Tahoma"/>
      <family val="2"/>
    </font>
    <font>
      <b/>
      <sz val="9"/>
      <color indexed="81"/>
      <name val="Tahoma"/>
      <family val="2"/>
    </font>
    <font>
      <b/>
      <sz val="11"/>
      <color theme="0"/>
      <name val="Calibri"/>
      <family val="2"/>
      <scheme val="minor"/>
    </font>
    <font>
      <b/>
      <sz val="28"/>
      <color theme="0"/>
      <name val="Calibri"/>
      <family val="2"/>
      <scheme val="minor"/>
    </font>
    <font>
      <b/>
      <sz val="12"/>
      <color theme="0"/>
      <name val="Arial Narrow"/>
      <family val="2"/>
    </font>
    <font>
      <b/>
      <sz val="14"/>
      <name val="Calibri"/>
      <family val="2"/>
      <scheme val="minor"/>
    </font>
    <font>
      <sz val="14"/>
      <name val="Calibri"/>
      <family val="2"/>
      <scheme val="minor"/>
    </font>
    <font>
      <sz val="8"/>
      <color theme="1"/>
      <name val="Calibri"/>
      <family val="2"/>
      <scheme val="minor"/>
    </font>
    <font>
      <u/>
      <sz val="8"/>
      <name val="Arial"/>
      <family val="2"/>
    </font>
    <font>
      <sz val="8"/>
      <name val="Calibri"/>
      <family val="2"/>
      <scheme val="minor"/>
    </font>
    <font>
      <sz val="8"/>
      <name val="Calibri"/>
      <family val="2"/>
    </font>
    <font>
      <sz val="8"/>
      <color rgb="FF000000"/>
      <name val="Arial"/>
      <family val="2"/>
    </font>
    <font>
      <sz val="8"/>
      <name val="Arial"/>
      <family val="2"/>
    </font>
    <font>
      <sz val="9"/>
      <color theme="1"/>
      <name val="Calibri"/>
      <family val="2"/>
      <scheme val="minor"/>
    </font>
    <font>
      <b/>
      <sz val="8"/>
      <color theme="0"/>
      <name val="Calibri"/>
      <family val="2"/>
      <scheme val="minor"/>
    </font>
    <font>
      <b/>
      <sz val="8"/>
      <color theme="1"/>
      <name val="Calibri"/>
      <family val="2"/>
      <scheme val="minor"/>
    </font>
    <font>
      <b/>
      <sz val="8"/>
      <name val="Calibri"/>
      <family val="2"/>
      <scheme val="minor"/>
    </font>
    <font>
      <b/>
      <sz val="8"/>
      <color theme="0" tint="-4.9989318521683403E-2"/>
      <name val="Calibri"/>
      <family val="2"/>
      <scheme val="minor"/>
    </font>
    <font>
      <sz val="8"/>
      <color theme="1"/>
      <name val="Calibri"/>
      <family val="2"/>
    </font>
    <font>
      <sz val="8"/>
      <color rgb="FF000000"/>
      <name val="Calibri"/>
      <family val="2"/>
      <scheme val="minor"/>
    </font>
    <font>
      <b/>
      <sz val="9"/>
      <name val="Calibri"/>
      <family val="2"/>
      <scheme val="minor"/>
    </font>
    <font>
      <sz val="10"/>
      <name val="Calibri"/>
      <family val="2"/>
      <scheme val="minor"/>
    </font>
    <font>
      <sz val="10"/>
      <name val="Calibri"/>
      <family val="2"/>
    </font>
    <font>
      <sz val="16"/>
      <name val="Calibri"/>
      <family val="2"/>
      <scheme val="minor"/>
    </font>
    <font>
      <sz val="9"/>
      <name val="Calibri"/>
      <family val="2"/>
    </font>
    <font>
      <sz val="11"/>
      <name val="Calibri"/>
      <family val="2"/>
      <scheme val="minor"/>
    </font>
    <font>
      <sz val="9"/>
      <name val="Calibri"/>
      <family val="2"/>
      <scheme val="minor"/>
    </font>
    <font>
      <sz val="18"/>
      <name val="Calibri"/>
      <family val="2"/>
      <scheme val="minor"/>
    </font>
    <font>
      <sz val="12"/>
      <name val="Calibri"/>
      <family val="2"/>
      <scheme val="minor"/>
    </font>
    <font>
      <sz val="20"/>
      <name val="Calibri"/>
      <family val="2"/>
      <scheme val="minor"/>
    </font>
    <font>
      <sz val="10"/>
      <color theme="1"/>
      <name val="Arial"/>
      <family val="2"/>
    </font>
    <font>
      <sz val="9"/>
      <color rgb="FF000000"/>
      <name val="Arial"/>
      <family val="2"/>
    </font>
    <font>
      <sz val="10"/>
      <color rgb="FF000000"/>
      <name val="Arial"/>
      <family val="2"/>
    </font>
    <font>
      <sz val="16"/>
      <color theme="1"/>
      <name val="Arial"/>
      <family val="2"/>
    </font>
    <font>
      <sz val="9"/>
      <color theme="1"/>
      <name val="Arial"/>
      <family val="2"/>
    </font>
    <font>
      <sz val="14"/>
      <color rgb="FF000000"/>
      <name val="Arial"/>
      <family val="2"/>
    </font>
    <font>
      <sz val="16"/>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rgb="FFEF8543"/>
        <bgColor indexed="64"/>
      </patternFill>
    </fill>
    <fill>
      <patternFill patternType="solid">
        <fgColor theme="1" tint="0.499984740745262"/>
        <bgColor indexed="64"/>
      </patternFill>
    </fill>
    <fill>
      <patternFill patternType="solid">
        <fgColor theme="4"/>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bgColor rgb="FFFFFF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0" fontId="3" fillId="0" borderId="0"/>
    <xf numFmtId="0" fontId="4" fillId="0" borderId="0"/>
    <xf numFmtId="43"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383">
    <xf numFmtId="0" fontId="0" fillId="0" borderId="0" xfId="0"/>
    <xf numFmtId="0" fontId="0" fillId="0" borderId="0" xfId="0"/>
    <xf numFmtId="0" fontId="0" fillId="0" borderId="1" xfId="0" applyBorder="1"/>
    <xf numFmtId="0" fontId="2" fillId="0" borderId="0" xfId="0" applyFont="1" applyAlignment="1">
      <alignment horizontal="center" vertical="center" wrapText="1"/>
    </xf>
    <xf numFmtId="0" fontId="0" fillId="2" borderId="0" xfId="0" applyFill="1"/>
    <xf numFmtId="0" fontId="2" fillId="2" borderId="0" xfId="0" applyFont="1" applyFill="1" applyAlignment="1">
      <alignment horizontal="center" vertical="center" wrapText="1"/>
    </xf>
    <xf numFmtId="0" fontId="0" fillId="0" borderId="1" xfId="0" applyBorder="1" applyAlignment="1">
      <alignment horizontal="left"/>
    </xf>
    <xf numFmtId="0" fontId="0" fillId="0" borderId="0" xfId="0" applyAlignment="1">
      <alignment horizontal="left"/>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xf>
    <xf numFmtId="0" fontId="7" fillId="3"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0" fillId="2" borderId="1" xfId="0" applyFill="1" applyBorder="1" applyAlignment="1">
      <alignment horizontal="center"/>
    </xf>
    <xf numFmtId="0" fontId="2" fillId="7" borderId="0" xfId="0" applyFont="1" applyFill="1" applyAlignment="1">
      <alignment horizontal="center" vertical="center"/>
    </xf>
    <xf numFmtId="0" fontId="0" fillId="0" borderId="0" xfId="0" applyAlignment="1">
      <alignment wrapText="1"/>
    </xf>
    <xf numFmtId="0" fontId="0" fillId="0" borderId="0" xfId="0" applyAlignment="1">
      <alignment vertical="center"/>
    </xf>
    <xf numFmtId="0" fontId="11" fillId="2" borderId="0" xfId="0" applyFont="1" applyFill="1"/>
    <xf numFmtId="0" fontId="11" fillId="0" borderId="0" xfId="0" applyFont="1"/>
    <xf numFmtId="0" fontId="10" fillId="4" borderId="1" xfId="0" applyFont="1" applyFill="1" applyBorder="1" applyAlignment="1">
      <alignment horizontal="center" vertical="center" wrapText="1"/>
    </xf>
    <xf numFmtId="0" fontId="0" fillId="2" borderId="1" xfId="0" applyFill="1" applyBorder="1"/>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0" fontId="12" fillId="2" borderId="0" xfId="0" applyFont="1" applyFill="1"/>
    <xf numFmtId="0" fontId="12" fillId="0" borderId="0" xfId="0" applyFont="1"/>
    <xf numFmtId="0" fontId="0" fillId="8" borderId="0" xfId="0" applyFill="1"/>
    <xf numFmtId="0" fontId="0" fillId="11" borderId="0" xfId="0" applyFill="1"/>
    <xf numFmtId="0" fontId="0" fillId="10" borderId="0" xfId="0" applyFill="1"/>
    <xf numFmtId="0" fontId="0" fillId="11"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0" fillId="0" borderId="0" xfId="0" applyAlignment="1">
      <alignment horizontal="left" vertical="center"/>
    </xf>
    <xf numFmtId="0" fontId="0" fillId="9" borderId="0" xfId="0" applyFill="1"/>
    <xf numFmtId="0" fontId="12" fillId="0" borderId="1" xfId="0" applyFont="1" applyBorder="1" applyAlignment="1">
      <alignment horizontal="center" vertical="center" wrapText="1"/>
    </xf>
    <xf numFmtId="0" fontId="19" fillId="3" borderId="3"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1" xfId="0" applyFont="1" applyFill="1" applyBorder="1" applyAlignment="1">
      <alignment vertical="center"/>
    </xf>
    <xf numFmtId="0" fontId="12" fillId="0" borderId="7" xfId="0" applyFont="1" applyBorder="1"/>
    <xf numFmtId="0" fontId="14" fillId="0" borderId="1" xfId="0" applyFont="1" applyBorder="1" applyAlignment="1">
      <alignment horizontal="center" vertical="center"/>
    </xf>
    <xf numFmtId="0" fontId="12" fillId="2" borderId="1" xfId="0" applyFont="1" applyFill="1" applyBorder="1" applyAlignment="1">
      <alignment horizontal="left" vertical="center" wrapText="1"/>
    </xf>
    <xf numFmtId="14"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6" fillId="2" borderId="1"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left"/>
    </xf>
    <xf numFmtId="0" fontId="12" fillId="2" borderId="1" xfId="0" applyFont="1" applyFill="1" applyBorder="1"/>
    <xf numFmtId="0" fontId="17" fillId="2" borderId="11" xfId="0" applyFont="1" applyFill="1" applyBorder="1" applyAlignment="1">
      <alignment horizontal="justify" vertical="center" wrapText="1"/>
    </xf>
    <xf numFmtId="0" fontId="14" fillId="2" borderId="7" xfId="0" applyFont="1" applyFill="1" applyBorder="1" applyAlignment="1">
      <alignment vertical="center"/>
    </xf>
    <xf numFmtId="0" fontId="14" fillId="2" borderId="7" xfId="0" applyFont="1" applyFill="1" applyBorder="1" applyAlignment="1">
      <alignment horizontal="center" vertical="center"/>
    </xf>
    <xf numFmtId="9" fontId="12" fillId="2" borderId="1" xfId="0" applyNumberFormat="1" applyFont="1" applyFill="1" applyBorder="1" applyAlignment="1">
      <alignment horizontal="center" vertical="center"/>
    </xf>
    <xf numFmtId="0" fontId="2" fillId="10" borderId="0" xfId="0" applyFont="1" applyFill="1" applyAlignment="1">
      <alignment horizontal="center" vertical="center" wrapText="1"/>
    </xf>
    <xf numFmtId="0" fontId="0" fillId="10" borderId="0" xfId="0" applyFill="1" applyAlignment="1">
      <alignment vertical="center"/>
    </xf>
    <xf numFmtId="0" fontId="0" fillId="8" borderId="0" xfId="0" applyFill="1" applyAlignment="1">
      <alignment vertical="center"/>
    </xf>
    <xf numFmtId="0" fontId="0" fillId="8" borderId="0" xfId="0" applyFont="1" applyFill="1" applyAlignment="1">
      <alignment horizontal="left" vertical="center"/>
    </xf>
    <xf numFmtId="0" fontId="0" fillId="8" borderId="0" xfId="0" applyFont="1" applyFill="1" applyAlignment="1">
      <alignment horizontal="left" vertical="center" wrapText="1"/>
    </xf>
    <xf numFmtId="0" fontId="14" fillId="2" borderId="1" xfId="0" applyFont="1" applyFill="1" applyBorder="1" applyAlignment="1">
      <alignment vertical="center" wrapText="1"/>
    </xf>
    <xf numFmtId="14" fontId="12" fillId="2" borderId="1" xfId="0" applyNumberFormat="1" applyFont="1" applyFill="1" applyBorder="1" applyAlignment="1">
      <alignment vertical="center"/>
    </xf>
    <xf numFmtId="164" fontId="23" fillId="2" borderId="1" xfId="5" applyFont="1" applyFill="1" applyBorder="1" applyAlignment="1">
      <alignment horizontal="right" vertical="center"/>
    </xf>
    <xf numFmtId="0" fontId="12" fillId="2" borderId="1" xfId="0" applyFont="1" applyFill="1" applyBorder="1" applyAlignment="1">
      <alignment horizontal="left" vertical="top" wrapText="1"/>
    </xf>
    <xf numFmtId="167" fontId="23" fillId="2" borderId="1" xfId="0" applyNumberFormat="1" applyFont="1" applyFill="1" applyBorder="1" applyAlignment="1">
      <alignment horizontal="right" vertical="center"/>
    </xf>
    <xf numFmtId="0" fontId="12" fillId="2" borderId="1" xfId="0" applyFont="1" applyFill="1" applyBorder="1" applyAlignment="1">
      <alignment horizontal="left" wrapText="1"/>
    </xf>
    <xf numFmtId="168" fontId="12" fillId="2" borderId="1" xfId="4" applyNumberFormat="1" applyFont="1" applyFill="1" applyBorder="1" applyAlignment="1">
      <alignment vertical="center"/>
    </xf>
    <xf numFmtId="168" fontId="23" fillId="2" borderId="1" xfId="4" applyNumberFormat="1" applyFont="1" applyFill="1" applyBorder="1" applyAlignment="1">
      <alignment horizontal="right" vertical="center"/>
    </xf>
    <xf numFmtId="0" fontId="12" fillId="2" borderId="1" xfId="0" applyFont="1" applyFill="1" applyBorder="1" applyAlignment="1">
      <alignment horizontal="center"/>
    </xf>
    <xf numFmtId="166" fontId="23" fillId="2" borderId="1" xfId="4" applyFont="1" applyFill="1" applyBorder="1" applyAlignment="1">
      <alignment horizontal="right" vertical="center"/>
    </xf>
    <xf numFmtId="166" fontId="12" fillId="2" borderId="1" xfId="4" applyFont="1" applyFill="1" applyBorder="1" applyAlignment="1">
      <alignment vertical="center"/>
    </xf>
    <xf numFmtId="166" fontId="12" fillId="2" borderId="1" xfId="4" applyFont="1" applyFill="1" applyBorder="1" applyAlignment="1">
      <alignment horizontal="center" vertical="center"/>
    </xf>
    <xf numFmtId="164" fontId="12" fillId="2" borderId="1" xfId="5" applyFont="1" applyFill="1" applyBorder="1" applyAlignment="1">
      <alignment vertical="center"/>
    </xf>
    <xf numFmtId="169" fontId="12" fillId="2" borderId="1" xfId="5" applyNumberFormat="1" applyFont="1" applyFill="1" applyBorder="1" applyAlignment="1">
      <alignment vertical="center"/>
    </xf>
    <xf numFmtId="1" fontId="12" fillId="2" borderId="1" xfId="0" applyNumberFormat="1" applyFont="1" applyFill="1" applyBorder="1" applyAlignment="1">
      <alignment horizontal="center" vertical="center"/>
    </xf>
    <xf numFmtId="166" fontId="12" fillId="2" borderId="1" xfId="4"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0" fontId="12" fillId="2" borderId="1" xfId="0" applyFont="1" applyFill="1" applyBorder="1" applyAlignment="1">
      <alignment vertical="top" wrapText="1"/>
    </xf>
    <xf numFmtId="0" fontId="12" fillId="2" borderId="0"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lignment horizontal="justify" vertical="center" wrapText="1"/>
    </xf>
    <xf numFmtId="0" fontId="12"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164" fontId="12" fillId="2" borderId="1" xfId="5" applyFont="1" applyFill="1" applyBorder="1" applyAlignment="1">
      <alignment horizontal="center" vertical="center"/>
    </xf>
    <xf numFmtId="0" fontId="12" fillId="2" borderId="1" xfId="0" applyFont="1" applyFill="1" applyBorder="1" applyAlignment="1">
      <alignment horizontal="left" vertical="justify"/>
    </xf>
    <xf numFmtId="14" fontId="12" fillId="2" borderId="1" xfId="0" applyNumberFormat="1" applyFont="1" applyFill="1" applyBorder="1" applyAlignment="1">
      <alignment horizontal="center"/>
    </xf>
    <xf numFmtId="0" fontId="12" fillId="2" borderId="0" xfId="0" applyFont="1" applyFill="1" applyAlignment="1">
      <alignment horizontal="left" vertical="center" wrapText="1"/>
    </xf>
    <xf numFmtId="169" fontId="12" fillId="2" borderId="1" xfId="6"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1" xfId="0" applyFont="1" applyFill="1" applyBorder="1" applyAlignment="1">
      <alignment horizontal="left" vertical="justify"/>
    </xf>
    <xf numFmtId="175" fontId="12" fillId="2" borderId="1" xfId="0" applyNumberFormat="1" applyFont="1" applyFill="1" applyBorder="1" applyAlignment="1">
      <alignment horizontal="center" vertical="center"/>
    </xf>
    <xf numFmtId="0" fontId="12" fillId="0" borderId="7" xfId="0" applyFont="1" applyFill="1" applyBorder="1" applyAlignment="1">
      <alignment horizontal="center" vertical="center"/>
    </xf>
    <xf numFmtId="175" fontId="12" fillId="2" borderId="1" xfId="0" applyNumberFormat="1" applyFont="1" applyFill="1" applyBorder="1" applyAlignment="1">
      <alignment horizontal="center" vertical="center" wrapText="1"/>
    </xf>
    <xf numFmtId="0" fontId="14" fillId="2" borderId="1" xfId="0" applyFont="1" applyFill="1" applyBorder="1" applyAlignment="1">
      <alignment vertical="center"/>
    </xf>
    <xf numFmtId="49" fontId="12"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17" fontId="12" fillId="2" borderId="1" xfId="0" applyNumberFormat="1" applyFont="1" applyFill="1" applyBorder="1" applyAlignment="1">
      <alignment horizontal="center" vertical="center"/>
    </xf>
    <xf numFmtId="0" fontId="17" fillId="2" borderId="11" xfId="0" applyFont="1" applyFill="1" applyBorder="1" applyAlignment="1">
      <alignment horizontal="justify" vertical="center"/>
    </xf>
    <xf numFmtId="0" fontId="17" fillId="2" borderId="11" xfId="0" applyFont="1" applyFill="1" applyBorder="1" applyAlignment="1">
      <alignment horizontal="left" vertical="center" wrapText="1"/>
    </xf>
    <xf numFmtId="0" fontId="14" fillId="2" borderId="1" xfId="0" applyFont="1" applyFill="1" applyBorder="1" applyAlignment="1">
      <alignment horizontal="left"/>
    </xf>
    <xf numFmtId="168" fontId="14" fillId="2" borderId="1" xfId="4" applyNumberFormat="1" applyFont="1" applyFill="1" applyBorder="1" applyAlignment="1">
      <alignment vertical="center"/>
    </xf>
    <xf numFmtId="172" fontId="14" fillId="2" borderId="1" xfId="4" applyNumberFormat="1" applyFont="1" applyFill="1" applyBorder="1" applyAlignment="1">
      <alignment horizontal="justify" vertical="center" wrapText="1"/>
    </xf>
    <xf numFmtId="0" fontId="15" fillId="12" borderId="1" xfId="0" applyFont="1" applyFill="1" applyBorder="1" applyAlignment="1">
      <alignment horizontal="left" vertical="center" wrapText="1"/>
    </xf>
    <xf numFmtId="0" fontId="15" fillId="2" borderId="1" xfId="0" applyFont="1" applyFill="1" applyBorder="1" applyAlignment="1">
      <alignment horizontal="justify" vertical="center" wrapText="1"/>
    </xf>
    <xf numFmtId="0" fontId="12" fillId="2" borderId="0" xfId="0" applyFont="1" applyFill="1" applyAlignment="1">
      <alignment horizontal="left"/>
    </xf>
    <xf numFmtId="14" fontId="1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5" fillId="2" borderId="12" xfId="0" applyFont="1" applyFill="1" applyBorder="1" applyAlignment="1">
      <alignment horizontal="justify" vertical="center" wrapText="1"/>
    </xf>
    <xf numFmtId="1" fontId="12" fillId="2" borderId="1" xfId="0" applyNumberFormat="1" applyFont="1" applyFill="1" applyBorder="1" applyAlignment="1">
      <alignment horizontal="left" vertical="center"/>
    </xf>
    <xf numFmtId="0" fontId="12" fillId="2" borderId="11" xfId="0" applyFont="1" applyFill="1" applyBorder="1" applyAlignment="1">
      <alignment vertical="center" wrapText="1"/>
    </xf>
    <xf numFmtId="0" fontId="14" fillId="2" borderId="12" xfId="0" applyFont="1" applyFill="1" applyBorder="1" applyAlignment="1">
      <alignment horizontal="center" vertical="center" wrapText="1"/>
    </xf>
    <xf numFmtId="0" fontId="12" fillId="2" borderId="5" xfId="0" applyFont="1" applyFill="1" applyBorder="1" applyAlignment="1">
      <alignment vertical="center" wrapText="1"/>
    </xf>
    <xf numFmtId="0" fontId="12" fillId="0" borderId="0" xfId="0" applyFont="1" applyAlignment="1">
      <alignment horizontal="center" vertical="center" wrapText="1"/>
    </xf>
    <xf numFmtId="0" fontId="12" fillId="0" borderId="1" xfId="0" applyFont="1" applyBorder="1" applyAlignment="1">
      <alignment horizontal="left"/>
    </xf>
    <xf numFmtId="0" fontId="12" fillId="2" borderId="1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2" fillId="2" borderId="1" xfId="0" applyFont="1" applyFill="1" applyBorder="1" applyAlignment="1">
      <alignment horizontal="left" vertical="center"/>
    </xf>
    <xf numFmtId="0" fontId="17" fillId="2" borderId="11" xfId="0" applyFont="1" applyFill="1" applyBorder="1" applyAlignment="1">
      <alignment horizontal="left" vertical="center" wrapText="1"/>
    </xf>
    <xf numFmtId="0" fontId="26" fillId="2" borderId="1" xfId="0" applyFont="1" applyFill="1" applyBorder="1" applyAlignment="1">
      <alignment horizontal="left" vertical="center"/>
    </xf>
    <xf numFmtId="171" fontId="29" fillId="2" borderId="1" xfId="0" applyNumberFormat="1" applyFont="1" applyFill="1" applyBorder="1" applyAlignment="1">
      <alignment horizontal="left" vertical="center" wrapText="1"/>
    </xf>
    <xf numFmtId="14" fontId="30" fillId="2" borderId="1" xfId="0" applyNumberFormat="1" applyFont="1" applyFill="1" applyBorder="1" applyAlignment="1">
      <alignment horizontal="center" vertical="center"/>
    </xf>
    <xf numFmtId="0" fontId="31" fillId="2" borderId="1" xfId="0" applyFont="1" applyFill="1" applyBorder="1" applyAlignment="1">
      <alignment horizontal="center" vertical="center"/>
    </xf>
    <xf numFmtId="170" fontId="31" fillId="2" borderId="1" xfId="0" applyNumberFormat="1" applyFont="1" applyFill="1" applyBorder="1" applyAlignment="1">
      <alignment horizontal="right" vertical="center"/>
    </xf>
    <xf numFmtId="0" fontId="30" fillId="2" borderId="1" xfId="0" applyFont="1" applyFill="1" applyBorder="1" applyAlignment="1">
      <alignment horizontal="center" vertical="center"/>
    </xf>
    <xf numFmtId="0" fontId="0" fillId="0" borderId="0" xfId="0" applyFont="1" applyAlignment="1">
      <alignment horizontal="left" vertical="center"/>
    </xf>
    <xf numFmtId="171" fontId="27" fillId="2" borderId="1" xfId="0" applyNumberFormat="1" applyFont="1" applyFill="1" applyBorder="1" applyAlignment="1">
      <alignment horizontal="left" vertical="center" wrapText="1"/>
    </xf>
    <xf numFmtId="0" fontId="30"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0" fontId="30" fillId="2" borderId="1" xfId="0" applyFont="1" applyFill="1" applyBorder="1" applyAlignment="1">
      <alignment horizontal="center" vertical="center"/>
    </xf>
    <xf numFmtId="176" fontId="31" fillId="2" borderId="1" xfId="0" applyNumberFormat="1" applyFont="1" applyFill="1" applyBorder="1" applyAlignment="1">
      <alignment horizontal="right" vertical="center"/>
    </xf>
    <xf numFmtId="0" fontId="30" fillId="2" borderId="1" xfId="0" applyFont="1" applyFill="1" applyBorder="1" applyAlignment="1">
      <alignment vertical="center" wrapText="1"/>
    </xf>
    <xf numFmtId="166" fontId="31" fillId="2" borderId="1" xfId="4" applyFont="1" applyFill="1" applyBorder="1" applyAlignment="1">
      <alignment horizontal="right" vertical="center"/>
    </xf>
    <xf numFmtId="4" fontId="31" fillId="2" borderId="1" xfId="0" applyNumberFormat="1" applyFont="1" applyFill="1" applyBorder="1" applyAlignment="1">
      <alignment horizontal="right" vertical="center"/>
    </xf>
    <xf numFmtId="164" fontId="25" fillId="2" borderId="1" xfId="5" applyFont="1" applyFill="1" applyBorder="1" applyAlignment="1">
      <alignment horizontal="right" vertical="center"/>
    </xf>
    <xf numFmtId="0" fontId="11" fillId="2" borderId="1" xfId="0" applyFont="1" applyFill="1" applyBorder="1" applyAlignment="1">
      <alignment horizontal="center" vertical="center"/>
    </xf>
    <xf numFmtId="166" fontId="0" fillId="2" borderId="0" xfId="0" applyNumberFormat="1" applyFill="1" applyAlignment="1">
      <alignment horizontal="left" vertical="center"/>
    </xf>
    <xf numFmtId="0" fontId="29" fillId="2" borderId="1" xfId="1" applyFont="1" applyFill="1" applyBorder="1" applyAlignment="1">
      <alignment horizontal="left" vertical="center" wrapText="1"/>
    </xf>
    <xf numFmtId="177" fontId="31" fillId="2" borderId="1" xfId="4" applyNumberFormat="1" applyFont="1" applyFill="1" applyBorder="1" applyAlignment="1">
      <alignment horizontal="right" vertical="center"/>
    </xf>
    <xf numFmtId="3" fontId="31" fillId="2" borderId="1" xfId="0" applyNumberFormat="1" applyFont="1" applyFill="1" applyBorder="1" applyAlignment="1">
      <alignment horizontal="right" vertical="center"/>
    </xf>
    <xf numFmtId="166" fontId="0" fillId="2" borderId="0" xfId="4" applyFont="1" applyFill="1" applyAlignment="1">
      <alignment horizontal="left" vertical="center"/>
    </xf>
    <xf numFmtId="164" fontId="31" fillId="2" borderId="1" xfId="5" applyFont="1" applyFill="1" applyBorder="1" applyAlignment="1">
      <alignment horizontal="right" vertical="center"/>
    </xf>
    <xf numFmtId="0" fontId="33"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166" fontId="31" fillId="2" borderId="1" xfId="4" applyFont="1" applyFill="1" applyBorder="1" applyAlignment="1">
      <alignment horizontal="right" vertical="center" wrapText="1"/>
    </xf>
    <xf numFmtId="0" fontId="26" fillId="2" borderId="1" xfId="0" applyFont="1" applyFill="1" applyBorder="1" applyAlignment="1">
      <alignment horizontal="left" vertical="center" wrapText="1"/>
    </xf>
    <xf numFmtId="174" fontId="31" fillId="2" borderId="1" xfId="0" applyNumberFormat="1" applyFont="1" applyFill="1" applyBorder="1" applyAlignment="1">
      <alignment horizontal="right" vertical="center"/>
    </xf>
    <xf numFmtId="0" fontId="35" fillId="2" borderId="1" xfId="0" applyFont="1" applyFill="1" applyBorder="1" applyAlignment="1">
      <alignment vertical="center" wrapText="1"/>
    </xf>
    <xf numFmtId="0" fontId="36" fillId="2" borderId="1" xfId="0" applyFont="1" applyFill="1" applyBorder="1" applyAlignment="1">
      <alignment horizontal="left" vertical="center" wrapText="1"/>
    </xf>
    <xf numFmtId="0" fontId="37" fillId="2" borderId="1" xfId="0" applyFont="1" applyFill="1" applyBorder="1" applyAlignment="1">
      <alignment horizontal="center" vertical="center" wrapText="1"/>
    </xf>
    <xf numFmtId="14" fontId="35" fillId="2" borderId="1" xfId="0" applyNumberFormat="1" applyFont="1" applyFill="1" applyBorder="1" applyAlignment="1">
      <alignment horizontal="center" vertical="center" wrapText="1"/>
    </xf>
    <xf numFmtId="0" fontId="39" fillId="2" borderId="1" xfId="0" applyFont="1" applyFill="1" applyBorder="1" applyAlignment="1">
      <alignment horizontal="center" vertical="center" wrapText="1"/>
    </xf>
    <xf numFmtId="166" fontId="39" fillId="2" borderId="1" xfId="4" applyFont="1" applyFill="1" applyBorder="1" applyAlignment="1">
      <alignment horizontal="right" vertical="center" wrapText="1"/>
    </xf>
    <xf numFmtId="0" fontId="35" fillId="2" borderId="1" xfId="0" applyFont="1" applyFill="1" applyBorder="1" applyAlignment="1">
      <alignment horizontal="center" vertical="center" wrapText="1"/>
    </xf>
    <xf numFmtId="3" fontId="39" fillId="2" borderId="1" xfId="0" applyNumberFormat="1" applyFont="1" applyFill="1" applyBorder="1" applyAlignment="1">
      <alignment horizontal="right" vertical="center" wrapText="1"/>
    </xf>
    <xf numFmtId="0" fontId="0" fillId="2" borderId="1" xfId="0" applyFill="1" applyBorder="1" applyAlignment="1">
      <alignment vertical="center" wrapText="1"/>
    </xf>
    <xf numFmtId="14" fontId="0" fillId="2" borderId="1" xfId="0" applyNumberFormat="1" applyFill="1" applyBorder="1" applyAlignment="1">
      <alignment horizontal="center" vertical="center" wrapText="1"/>
    </xf>
    <xf numFmtId="0" fontId="18" fillId="2" borderId="1" xfId="0" applyFont="1" applyFill="1" applyBorder="1" applyAlignment="1">
      <alignment horizontal="center" vertical="center" wrapText="1"/>
    </xf>
    <xf numFmtId="3" fontId="18" fillId="2" borderId="1" xfId="0" applyNumberFormat="1" applyFont="1" applyFill="1" applyBorder="1" applyAlignment="1">
      <alignment horizontal="right" vertical="center" wrapText="1"/>
    </xf>
    <xf numFmtId="0" fontId="0" fillId="2" borderId="1" xfId="0" applyFill="1" applyBorder="1" applyAlignment="1">
      <alignment horizontal="center" vertical="center" wrapText="1"/>
    </xf>
    <xf numFmtId="0" fontId="0" fillId="2" borderId="11" xfId="0" applyFill="1" applyBorder="1" applyAlignment="1">
      <alignment horizontal="center" vertical="center"/>
    </xf>
    <xf numFmtId="0" fontId="42" fillId="2" borderId="1" xfId="0" applyFont="1" applyFill="1" applyBorder="1" applyAlignment="1">
      <alignment horizontal="center" vertical="center" textRotation="90" wrapText="1"/>
    </xf>
    <xf numFmtId="0" fontId="18" fillId="2" borderId="1" xfId="0" applyFont="1" applyFill="1" applyBorder="1" applyAlignment="1">
      <alignment horizontal="left" vertical="center" wrapText="1"/>
    </xf>
    <xf numFmtId="0" fontId="0" fillId="2" borderId="1" xfId="0" applyFill="1" applyBorder="1" applyAlignment="1">
      <alignment vertical="center"/>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18" fillId="2" borderId="1" xfId="0" applyFont="1" applyFill="1" applyBorder="1" applyAlignment="1">
      <alignment horizontal="center" vertical="center"/>
    </xf>
    <xf numFmtId="166" fontId="18" fillId="2" borderId="1" xfId="4" applyFont="1" applyFill="1" applyBorder="1" applyAlignment="1">
      <alignment horizontal="right" vertical="center"/>
    </xf>
    <xf numFmtId="0" fontId="0" fillId="2" borderId="11" xfId="0" applyFill="1" applyBorder="1" applyAlignment="1">
      <alignment vertical="center"/>
    </xf>
    <xf numFmtId="0" fontId="0" fillId="2" borderId="1" xfId="0" applyFill="1" applyBorder="1" applyAlignment="1">
      <alignment horizontal="right"/>
    </xf>
    <xf numFmtId="0" fontId="0" fillId="0" borderId="1" xfId="0" applyBorder="1" applyAlignment="1">
      <alignment horizontal="center"/>
    </xf>
    <xf numFmtId="0" fontId="0" fillId="0" borderId="0" xfId="0" applyAlignment="1">
      <alignment horizontal="center"/>
    </xf>
    <xf numFmtId="0" fontId="7" fillId="3" borderId="4" xfId="0" applyFont="1" applyFill="1" applyBorder="1" applyAlignment="1">
      <alignment horizontal="left" vertical="center" wrapText="1"/>
    </xf>
    <xf numFmtId="0" fontId="12" fillId="2" borderId="0" xfId="0" applyFont="1" applyFill="1" applyBorder="1" applyAlignment="1">
      <alignment horizontal="left" vertical="center" wrapText="1"/>
    </xf>
    <xf numFmtId="9" fontId="12" fillId="2" borderId="1" xfId="0" applyNumberFormat="1" applyFont="1" applyFill="1" applyBorder="1" applyAlignment="1">
      <alignment horizontal="left" vertical="center" wrapText="1"/>
    </xf>
    <xf numFmtId="0" fontId="37"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11" xfId="0" applyFill="1" applyBorder="1" applyAlignment="1">
      <alignment horizontal="left" vertical="center" wrapText="1"/>
    </xf>
    <xf numFmtId="0" fontId="0" fillId="2" borderId="1" xfId="0" applyFill="1" applyBorder="1" applyAlignment="1">
      <alignment horizontal="left" wrapText="1"/>
    </xf>
    <xf numFmtId="0" fontId="7" fillId="3" borderId="5" xfId="0" applyFont="1" applyFill="1" applyBorder="1" applyAlignment="1">
      <alignment horizontal="left" vertical="center" wrapText="1"/>
    </xf>
    <xf numFmtId="1" fontId="12" fillId="2" borderId="1" xfId="0" applyNumberFormat="1" applyFont="1" applyFill="1" applyBorder="1" applyAlignment="1">
      <alignment horizontal="left" vertical="center" wrapText="1"/>
    </xf>
    <xf numFmtId="0" fontId="17" fillId="2" borderId="11" xfId="0" quotePrefix="1" applyFont="1" applyFill="1" applyBorder="1" applyAlignment="1">
      <alignment horizontal="left" vertic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173" fontId="12" fillId="2" borderId="11" xfId="0" applyNumberFormat="1" applyFont="1" applyFill="1" applyBorder="1" applyAlignment="1">
      <alignment horizontal="center" vertical="center"/>
    </xf>
    <xf numFmtId="173" fontId="12" fillId="2" borderId="2" xfId="0" applyNumberFormat="1" applyFont="1" applyFill="1" applyBorder="1" applyAlignment="1">
      <alignment horizontal="center" vertical="center"/>
    </xf>
    <xf numFmtId="173" fontId="12" fillId="2" borderId="5" xfId="0" applyNumberFormat="1" applyFont="1" applyFill="1" applyBorder="1" applyAlignment="1">
      <alignment horizontal="center" vertical="center"/>
    </xf>
    <xf numFmtId="0" fontId="12" fillId="2" borderId="1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173" fontId="12" fillId="2" borderId="1" xfId="0" applyNumberFormat="1"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 xfId="0" applyFont="1" applyFill="1" applyBorder="1" applyAlignment="1">
      <alignment horizontal="left" vertical="center" wrapText="1"/>
    </xf>
    <xf numFmtId="49" fontId="12" fillId="2" borderId="11" xfId="0" applyNumberFormat="1" applyFont="1" applyFill="1" applyBorder="1" applyAlignment="1">
      <alignment horizontal="center" vertical="center"/>
    </xf>
    <xf numFmtId="49" fontId="12" fillId="2" borderId="2" xfId="0" applyNumberFormat="1" applyFont="1" applyFill="1" applyBorder="1" applyAlignment="1">
      <alignment horizontal="center" vertical="center"/>
    </xf>
    <xf numFmtId="49" fontId="12" fillId="2" borderId="5" xfId="0" applyNumberFormat="1" applyFont="1" applyFill="1" applyBorder="1" applyAlignment="1">
      <alignment horizontal="center" vertical="center"/>
    </xf>
    <xf numFmtId="0" fontId="12" fillId="2" borderId="1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9" xfId="0" applyFont="1" applyFill="1" applyBorder="1" applyAlignment="1">
      <alignment horizontal="center" vertical="center"/>
    </xf>
    <xf numFmtId="14" fontId="12" fillId="2" borderId="11" xfId="0" applyNumberFormat="1" applyFont="1" applyFill="1" applyBorder="1" applyAlignment="1">
      <alignment horizontal="center" vertical="center"/>
    </xf>
    <xf numFmtId="14" fontId="12" fillId="2" borderId="2" xfId="0" applyNumberFormat="1" applyFont="1" applyFill="1" applyBorder="1" applyAlignment="1">
      <alignment horizontal="center" vertical="center"/>
    </xf>
    <xf numFmtId="14" fontId="12" fillId="2" borderId="5" xfId="0" applyNumberFormat="1" applyFont="1" applyFill="1" applyBorder="1" applyAlignment="1">
      <alignment horizontal="center" vertical="center"/>
    </xf>
    <xf numFmtId="0" fontId="12" fillId="2" borderId="1" xfId="0" applyFont="1" applyFill="1" applyBorder="1" applyAlignment="1">
      <alignment horizontal="justify" vertical="center" wrapText="1"/>
    </xf>
    <xf numFmtId="0" fontId="12" fillId="2" borderId="1" xfId="0" applyFont="1" applyFill="1" applyBorder="1" applyAlignment="1">
      <alignment horizontal="left" vertical="center"/>
    </xf>
    <xf numFmtId="0" fontId="8" fillId="5" borderId="0"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14" fontId="12" fillId="2" borderId="1" xfId="0" applyNumberFormat="1" applyFont="1" applyFill="1" applyBorder="1" applyAlignment="1">
      <alignment horizontal="center" vertical="center"/>
    </xf>
    <xf numFmtId="0" fontId="17" fillId="2" borderId="11"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11" xfId="0" applyFont="1" applyFill="1" applyBorder="1" applyAlignment="1">
      <alignment horizontal="justify" vertical="center" wrapText="1"/>
    </xf>
    <xf numFmtId="0" fontId="17" fillId="2" borderId="2"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2" borderId="2" xfId="0" applyFont="1" applyFill="1" applyBorder="1" applyAlignment="1">
      <alignment horizontal="left" vertical="center" wrapText="1"/>
    </xf>
    <xf numFmtId="0" fontId="14" fillId="2" borderId="1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2" fillId="2" borderId="1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12" fillId="2" borderId="11" xfId="0" applyFont="1" applyFill="1" applyBorder="1" applyAlignment="1">
      <alignment horizontal="center"/>
    </xf>
    <xf numFmtId="0" fontId="12" fillId="2" borderId="2" xfId="0" applyFont="1" applyFill="1" applyBorder="1" applyAlignment="1">
      <alignment horizontal="center"/>
    </xf>
    <xf numFmtId="0" fontId="12" fillId="2" borderId="5" xfId="0" applyFont="1" applyFill="1" applyBorder="1" applyAlignment="1">
      <alignment horizontal="center"/>
    </xf>
    <xf numFmtId="0" fontId="24" fillId="2" borderId="1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12" fillId="2" borderId="11" xfId="0" applyFont="1" applyFill="1" applyBorder="1" applyAlignment="1">
      <alignment horizontal="justify" vertical="center"/>
    </xf>
    <xf numFmtId="0" fontId="12" fillId="2" borderId="2" xfId="0" applyFont="1" applyFill="1" applyBorder="1" applyAlignment="1">
      <alignment horizontal="justify" vertical="center"/>
    </xf>
    <xf numFmtId="0" fontId="12" fillId="2" borderId="5" xfId="0" applyFont="1" applyFill="1" applyBorder="1" applyAlignment="1">
      <alignment horizontal="justify" vertical="center"/>
    </xf>
    <xf numFmtId="164" fontId="23" fillId="2" borderId="11" xfId="5" applyFont="1" applyFill="1" applyBorder="1" applyAlignment="1">
      <alignment horizontal="center" vertical="center"/>
    </xf>
    <xf numFmtId="164" fontId="23" fillId="2" borderId="5" xfId="5" applyFont="1" applyFill="1" applyBorder="1" applyAlignment="1">
      <alignment horizontal="center" vertical="center"/>
    </xf>
    <xf numFmtId="166" fontId="12" fillId="2" borderId="11" xfId="4" applyFont="1" applyFill="1" applyBorder="1" applyAlignment="1">
      <alignment horizontal="center" vertical="center"/>
    </xf>
    <xf numFmtId="166" fontId="12" fillId="2" borderId="5" xfId="4" applyFont="1" applyFill="1" applyBorder="1" applyAlignment="1">
      <alignment horizontal="center" vertical="center"/>
    </xf>
    <xf numFmtId="1" fontId="12" fillId="2" borderId="11" xfId="0"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164" fontId="12" fillId="2" borderId="1" xfId="5" applyFont="1" applyFill="1" applyBorder="1" applyAlignment="1">
      <alignment horizontal="center" vertical="center"/>
    </xf>
    <xf numFmtId="174" fontId="12" fillId="2" borderId="11" xfId="0" applyNumberFormat="1" applyFont="1" applyFill="1" applyBorder="1" applyAlignment="1">
      <alignment vertical="center"/>
    </xf>
    <xf numFmtId="174" fontId="12" fillId="2" borderId="2" xfId="0" applyNumberFormat="1" applyFont="1" applyFill="1" applyBorder="1" applyAlignment="1">
      <alignment vertical="center"/>
    </xf>
    <xf numFmtId="174" fontId="12" fillId="2" borderId="5" xfId="0" applyNumberFormat="1" applyFont="1" applyFill="1" applyBorder="1" applyAlignment="1">
      <alignment vertical="center"/>
    </xf>
    <xf numFmtId="174" fontId="12" fillId="2" borderId="11" xfId="0" applyNumberFormat="1" applyFont="1" applyFill="1" applyBorder="1" applyAlignment="1">
      <alignment horizontal="right" vertical="center" wrapText="1"/>
    </xf>
    <xf numFmtId="174" fontId="12" fillId="2" borderId="5" xfId="0" applyNumberFormat="1" applyFont="1" applyFill="1" applyBorder="1" applyAlignment="1">
      <alignment horizontal="right" vertical="center" wrapText="1"/>
    </xf>
    <xf numFmtId="174" fontId="12" fillId="2" borderId="2" xfId="0" applyNumberFormat="1" applyFont="1" applyFill="1" applyBorder="1" applyAlignment="1">
      <alignment horizontal="right" vertical="center" wrapText="1"/>
    </xf>
    <xf numFmtId="174" fontId="12" fillId="2" borderId="11" xfId="0" applyNumberFormat="1" applyFont="1" applyFill="1" applyBorder="1" applyAlignment="1">
      <alignment horizontal="center" vertical="center" wrapText="1"/>
    </xf>
    <xf numFmtId="174" fontId="12" fillId="2" borderId="5" xfId="0" applyNumberFormat="1" applyFont="1" applyFill="1" applyBorder="1" applyAlignment="1">
      <alignment horizontal="center" vertical="center" wrapText="1"/>
    </xf>
    <xf numFmtId="173" fontId="12" fillId="2" borderId="11" xfId="0" applyNumberFormat="1" applyFont="1" applyFill="1" applyBorder="1" applyAlignment="1">
      <alignment horizontal="center" vertical="center" wrapText="1"/>
    </xf>
    <xf numFmtId="173" fontId="12" fillId="2" borderId="2" xfId="0" applyNumberFormat="1" applyFont="1" applyFill="1" applyBorder="1" applyAlignment="1">
      <alignment horizontal="center" vertical="center" wrapText="1"/>
    </xf>
    <xf numFmtId="173" fontId="12" fillId="2" borderId="5" xfId="0" applyNumberFormat="1" applyFont="1" applyFill="1" applyBorder="1" applyAlignment="1">
      <alignment horizontal="center" vertical="center" wrapText="1"/>
    </xf>
    <xf numFmtId="168" fontId="14" fillId="2" borderId="11" xfId="4" applyNumberFormat="1" applyFont="1" applyFill="1" applyBorder="1" applyAlignment="1">
      <alignment horizontal="center" vertical="center"/>
    </xf>
    <xf numFmtId="168" fontId="14" fillId="2" borderId="2" xfId="4" applyNumberFormat="1" applyFont="1" applyFill="1" applyBorder="1" applyAlignment="1">
      <alignment horizontal="center" vertical="center"/>
    </xf>
    <xf numFmtId="168" fontId="14" fillId="2" borderId="5" xfId="4" applyNumberFormat="1" applyFont="1" applyFill="1" applyBorder="1" applyAlignment="1">
      <alignment horizontal="center" vertical="center"/>
    </xf>
    <xf numFmtId="164" fontId="12" fillId="2" borderId="11" xfId="5" applyFont="1" applyFill="1" applyBorder="1" applyAlignment="1">
      <alignment horizontal="center" vertical="center"/>
    </xf>
    <xf numFmtId="164" fontId="12" fillId="2" borderId="5" xfId="5" applyFont="1" applyFill="1" applyBorder="1" applyAlignment="1">
      <alignment horizontal="center" vertical="center"/>
    </xf>
    <xf numFmtId="0" fontId="22" fillId="2" borderId="11" xfId="0" applyFont="1" applyFill="1" applyBorder="1" applyAlignment="1">
      <alignment horizontal="center" vertical="center" wrapText="1"/>
    </xf>
    <xf numFmtId="0" fontId="22" fillId="2" borderId="5" xfId="0" applyFont="1" applyFill="1" applyBorder="1" applyAlignment="1">
      <alignment horizontal="center" vertical="center" wrapText="1"/>
    </xf>
    <xf numFmtId="14" fontId="12" fillId="2" borderId="11" xfId="0" applyNumberFormat="1" applyFont="1" applyFill="1" applyBorder="1" applyAlignment="1">
      <alignment horizontal="right" vertical="center"/>
    </xf>
    <xf numFmtId="14" fontId="12" fillId="2" borderId="5" xfId="0" applyNumberFormat="1" applyFont="1" applyFill="1" applyBorder="1" applyAlignment="1">
      <alignment horizontal="right" vertical="center"/>
    </xf>
    <xf numFmtId="3" fontId="12" fillId="2" borderId="11"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26" fillId="2" borderId="1" xfId="0" applyFont="1" applyFill="1" applyBorder="1" applyAlignment="1">
      <alignment horizontal="center" vertical="center"/>
    </xf>
    <xf numFmtId="0" fontId="27"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2" borderId="1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5" xfId="0" applyFont="1" applyFill="1" applyBorder="1" applyAlignment="1">
      <alignment horizontal="center" vertical="center"/>
    </xf>
    <xf numFmtId="0" fontId="28" fillId="2" borderId="11" xfId="0" applyFont="1" applyFill="1" applyBorder="1" applyAlignment="1">
      <alignment horizontal="center" vertical="center" textRotation="91" wrapText="1"/>
    </xf>
    <xf numFmtId="0" fontId="28" fillId="2" borderId="2" xfId="0" applyFont="1" applyFill="1" applyBorder="1" applyAlignment="1">
      <alignment horizontal="center" vertical="center" textRotation="91" wrapText="1"/>
    </xf>
    <xf numFmtId="0" fontId="28" fillId="2" borderId="5" xfId="0" applyFont="1" applyFill="1" applyBorder="1" applyAlignment="1">
      <alignment horizontal="center" vertical="center" textRotation="91" wrapText="1"/>
    </xf>
    <xf numFmtId="1" fontId="28" fillId="2" borderId="11" xfId="0" applyNumberFormat="1" applyFont="1" applyFill="1" applyBorder="1" applyAlignment="1">
      <alignment horizontal="center" vertical="center" textRotation="90"/>
    </xf>
    <xf numFmtId="1" fontId="28" fillId="2" borderId="2" xfId="0" applyNumberFormat="1" applyFont="1" applyFill="1" applyBorder="1" applyAlignment="1">
      <alignment horizontal="center" vertical="center" textRotation="90"/>
    </xf>
    <xf numFmtId="1" fontId="28" fillId="2" borderId="5" xfId="0" applyNumberFormat="1" applyFont="1" applyFill="1" applyBorder="1" applyAlignment="1">
      <alignment horizontal="center" vertical="center" textRotation="90"/>
    </xf>
    <xf numFmtId="0" fontId="11" fillId="2" borderId="1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30" fillId="2" borderId="1" xfId="0" applyFont="1" applyFill="1" applyBorder="1" applyAlignment="1">
      <alignment horizontal="center" vertical="center"/>
    </xf>
    <xf numFmtId="0" fontId="29" fillId="2" borderId="1" xfId="0" applyFont="1" applyFill="1" applyBorder="1" applyAlignment="1">
      <alignment horizontal="left" vertical="center" wrapText="1"/>
    </xf>
    <xf numFmtId="0" fontId="30" fillId="2" borderId="1" xfId="0" applyFont="1" applyFill="1" applyBorder="1" applyAlignment="1">
      <alignment vertical="center" wrapText="1"/>
    </xf>
    <xf numFmtId="0" fontId="30" fillId="2" borderId="1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1" xfId="0" applyFont="1" applyFill="1" applyBorder="1" applyAlignment="1">
      <alignment horizontal="center" vertical="center" wrapText="1"/>
    </xf>
    <xf numFmtId="0" fontId="14" fillId="2" borderId="11" xfId="0" applyFont="1" applyFill="1" applyBorder="1" applyAlignment="1">
      <alignment horizontal="center" vertical="center" textRotation="91"/>
    </xf>
    <xf numFmtId="0" fontId="14" fillId="2" borderId="2" xfId="0" applyFont="1" applyFill="1" applyBorder="1" applyAlignment="1">
      <alignment horizontal="center" vertical="center" textRotation="91"/>
    </xf>
    <xf numFmtId="0" fontId="14" fillId="2" borderId="5" xfId="0" applyFont="1" applyFill="1" applyBorder="1" applyAlignment="1">
      <alignment horizontal="center" vertical="center" textRotation="91"/>
    </xf>
    <xf numFmtId="0" fontId="30" fillId="2" borderId="11"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28" fillId="2" borderId="11" xfId="0" applyFont="1" applyFill="1" applyBorder="1" applyAlignment="1">
      <alignment horizontal="center" vertical="center" textRotation="92" wrapText="1"/>
    </xf>
    <xf numFmtId="0" fontId="28" fillId="2" borderId="2" xfId="0" applyFont="1" applyFill="1" applyBorder="1" applyAlignment="1">
      <alignment horizontal="center" vertical="center" textRotation="92" wrapText="1"/>
    </xf>
    <xf numFmtId="0" fontId="28" fillId="2" borderId="5" xfId="0" applyFont="1" applyFill="1" applyBorder="1" applyAlignment="1">
      <alignment horizontal="center" vertical="center" textRotation="92" wrapText="1"/>
    </xf>
    <xf numFmtId="0" fontId="32" fillId="2" borderId="1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28" fillId="2" borderId="11" xfId="0" applyFont="1" applyFill="1" applyBorder="1" applyAlignment="1">
      <alignment horizontal="center" vertical="center" textRotation="90" wrapText="1"/>
    </xf>
    <xf numFmtId="0" fontId="28" fillId="2" borderId="2" xfId="0" applyFont="1" applyFill="1" applyBorder="1" applyAlignment="1">
      <alignment horizontal="center" vertical="center" textRotation="90" wrapText="1"/>
    </xf>
    <xf numFmtId="0" fontId="28" fillId="2" borderId="5" xfId="0" applyFont="1" applyFill="1" applyBorder="1" applyAlignment="1">
      <alignment horizontal="center" vertical="center" textRotation="90" wrapText="1"/>
    </xf>
    <xf numFmtId="0" fontId="33" fillId="2" borderId="11"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28" fillId="2" borderId="1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5"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29" fillId="2" borderId="1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34" fillId="2" borderId="11"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5" xfId="0" applyFont="1" applyFill="1" applyBorder="1" applyAlignment="1">
      <alignment horizontal="center" vertical="center"/>
    </xf>
    <xf numFmtId="0" fontId="33" fillId="2" borderId="1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5" xfId="0" applyFont="1" applyFill="1" applyBorder="1" applyAlignment="1">
      <alignment horizontal="center" vertical="center" wrapText="1"/>
    </xf>
    <xf numFmtId="1" fontId="28" fillId="2" borderId="11" xfId="0" applyNumberFormat="1" applyFont="1" applyFill="1" applyBorder="1" applyAlignment="1">
      <alignment horizontal="center" vertical="center"/>
    </xf>
    <xf numFmtId="1" fontId="28" fillId="2" borderId="2" xfId="0" applyNumberFormat="1" applyFont="1" applyFill="1" applyBorder="1" applyAlignment="1">
      <alignment horizontal="center" vertical="center"/>
    </xf>
    <xf numFmtId="1" fontId="28" fillId="2" borderId="5" xfId="0" applyNumberFormat="1" applyFont="1" applyFill="1" applyBorder="1" applyAlignment="1">
      <alignment horizontal="center" vertical="center"/>
    </xf>
    <xf numFmtId="0" fontId="30" fillId="2" borderId="1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5" xfId="0" applyFont="1" applyFill="1" applyBorder="1" applyAlignment="1">
      <alignment horizontal="center" vertical="center" wrapText="1"/>
    </xf>
    <xf numFmtId="1" fontId="38" fillId="2" borderId="11" xfId="0" applyNumberFormat="1" applyFont="1" applyFill="1" applyBorder="1" applyAlignment="1">
      <alignment horizontal="center" vertical="center" textRotation="90" wrapText="1"/>
    </xf>
    <xf numFmtId="1" fontId="38" fillId="2" borderId="2" xfId="0" applyNumberFormat="1" applyFont="1" applyFill="1" applyBorder="1" applyAlignment="1">
      <alignment horizontal="center" vertical="center" textRotation="90" wrapText="1"/>
    </xf>
    <xf numFmtId="1" fontId="38" fillId="2" borderId="5" xfId="0" applyNumberFormat="1" applyFont="1" applyFill="1" applyBorder="1" applyAlignment="1">
      <alignment horizontal="center" vertical="center" textRotation="90" wrapText="1"/>
    </xf>
    <xf numFmtId="0" fontId="35" fillId="2" borderId="1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7" fillId="2" borderId="11"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18" fillId="2" borderId="1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40" fillId="2" borderId="11"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1" fillId="2" borderId="1" xfId="0" applyFont="1" applyFill="1" applyBorder="1" applyAlignment="1">
      <alignment horizontal="center" vertical="center" wrapText="1"/>
    </xf>
    <xf numFmtId="1" fontId="41" fillId="2" borderId="11" xfId="0" applyNumberFormat="1" applyFont="1" applyFill="1" applyBorder="1" applyAlignment="1">
      <alignment horizontal="center" vertical="center" textRotation="90" wrapText="1"/>
    </xf>
    <xf numFmtId="1" fontId="41" fillId="2" borderId="2" xfId="0" applyNumberFormat="1" applyFont="1" applyFill="1" applyBorder="1" applyAlignment="1">
      <alignment horizontal="center" vertical="center" textRotation="90" wrapText="1"/>
    </xf>
    <xf numFmtId="1" fontId="41" fillId="2" borderId="5" xfId="0" applyNumberFormat="1" applyFont="1" applyFill="1" applyBorder="1" applyAlignment="1">
      <alignment horizontal="center" vertical="center" textRotation="90" wrapText="1"/>
    </xf>
    <xf numFmtId="0" fontId="0" fillId="2" borderId="11" xfId="0" applyFill="1" applyBorder="1" applyAlignment="1">
      <alignment horizontal="left"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cellXfs>
  <cellStyles count="7">
    <cellStyle name="Millares [0]" xfId="6" builtinId="6"/>
    <cellStyle name="Millares 2" xfId="3"/>
    <cellStyle name="Moneda" xfId="4" builtinId="4"/>
    <cellStyle name="Moneda [0]" xfId="5" builtinId="7"/>
    <cellStyle name="Normal" xfId="0" builtinId="0"/>
    <cellStyle name="Normal 2 2" xfId="1"/>
    <cellStyle name="Normal 5" xfId="2"/>
  </cellStyles>
  <dxfs count="0"/>
  <tableStyles count="0" defaultTableStyle="TableStyleMedium2" defaultPivotStyle="PivotStyleLight16"/>
  <colors>
    <mruColors>
      <color rgb="FFFF99CC"/>
      <color rgb="FFEF8543"/>
      <color rgb="FFED7A33"/>
      <color rgb="FFEB6B1D"/>
      <color rgb="FFAF4B4B"/>
      <color rgb="FF921E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torres\Documents\Tareas%202017\Enero\PA%20VERSI&#211;N%20ENERO\Plan%20Indicativo%20Ejemplo.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S%20DE%20ACCI&#211;N%20SECTORIAL/Plan%20de%20Acci&#243;n%20Medio%20Ambiente%20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S%20DE%20ACCI&#211;N%20SECTORIAL/PLAN%20ACCI&#211;N%20POL&#205;TICA%20SOCIAL%20AJ%202022-ULTIMO-DEFINITIV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S%20DE%20ACCI&#211;N%20SECTORIAL/OFICINA%20DE%20RIESGO%20-%20PLAN%20DE%20ACCION%20ODGRD%202022%20ACTUALIZAD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S%20DE%20ACCI&#211;N%20SECTORIAL/Gobierno-Formato%20Plan%20de%20acci&#243;n%202022%20(denitiv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LANES%20DE%20ACCI&#211;N%20SECTORIAL/Formato%20Plan%20de%20acci&#243;n%202022%20OAPAZ.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S%20DE%20ACCI&#211;N%20SECTORIAL/PLAN%20DE%20ACCION-DEPORTE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LEILA%20BONET\Downloads\plan%20accion2022a26aaafcd120b873cc717530386e92b12312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ELBA-SAMBIENTAL\Documents\salud%20ambiental%202022\PLAN%20DE%20ACCION%202022\RECURSO%20HUMANO%20VS.%20ACTIVDADES%20REAL%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GELI~1\AppData\Local\Temp\PAS%20-COAI-%20POAI%202022\PRESUPUESTO%20DETALLADO%20DINERO%20ASIGNADO%20REAL%2022%20DICIEMB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GELI~1\AppData\Local\Temp\PRESUPUESTO%20DETALLADO%20DINERO%20ASIGNADO%20REAL%2022%20DICIEMB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S%20DE%20ACCI&#211;N%20SECTORIAL/Plan%20de%20acci&#243;n%202022%20S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S%20DE%20ACCI&#211;N%20SECTORIAL/PLAN%20ACCION%202022-TI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S%20DE%20ACCI&#211;N%20SECTORIAL/Agricultura%20Plan%20de%20acci&#243;n%202022%20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S%20DE%20ACCI&#211;N%20SECTORIAL/PLAN%20DE%20ACCION%20SI%202022-INFRAESTRUCTU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S%20DE%20ACCI&#211;N%20SECTORIAL/Plan%20Acci&#243;n%20Cultura%20Definiti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trucciones "/>
      <sheetName val="1_Metas_Resultados"/>
      <sheetName val="2_Metas_Producto_ y_ $"/>
      <sheetName val="3_Plan Indicativo"/>
      <sheetName val="PI_Ejec"/>
      <sheetName val="Dependencias"/>
    </sheetNames>
    <sheetDataSet>
      <sheetData sheetId="0">
        <row r="3">
          <cell r="G3" t="str">
            <v>1. Fin de la pobreza</v>
          </cell>
          <cell r="K3" t="str">
            <v>Mantenimiento</v>
          </cell>
        </row>
        <row r="4">
          <cell r="B4" t="str">
            <v>Educación</v>
          </cell>
          <cell r="C4" t="str">
            <v>A.1</v>
          </cell>
          <cell r="G4" t="str">
            <v>2. Hambre cero</v>
          </cell>
          <cell r="K4" t="str">
            <v>Reducción</v>
          </cell>
        </row>
        <row r="5">
          <cell r="B5" t="str">
            <v>Salud</v>
          </cell>
          <cell r="C5" t="str">
            <v>A.2</v>
          </cell>
          <cell r="G5" t="str">
            <v>3. Salud y bienestar</v>
          </cell>
          <cell r="K5" t="str">
            <v>Incremento</v>
          </cell>
        </row>
        <row r="6">
          <cell r="B6" t="str">
            <v>APSB</v>
          </cell>
          <cell r="C6" t="str">
            <v>A.3</v>
          </cell>
          <cell r="G6" t="str">
            <v>4. Educación de calidad</v>
          </cell>
        </row>
        <row r="7">
          <cell r="B7" t="str">
            <v>Deporte y Recreación</v>
          </cell>
          <cell r="C7" t="str">
            <v>A.4</v>
          </cell>
          <cell r="G7" t="str">
            <v>5. Igualdad de género</v>
          </cell>
        </row>
        <row r="8">
          <cell r="B8" t="str">
            <v>Cultura</v>
          </cell>
          <cell r="C8" t="str">
            <v>A.5</v>
          </cell>
          <cell r="G8" t="str">
            <v>6. Agua limpia y saneamiento</v>
          </cell>
        </row>
        <row r="9">
          <cell r="B9" t="str">
            <v>Servicios Públicos</v>
          </cell>
          <cell r="C9" t="str">
            <v>A.6</v>
          </cell>
          <cell r="G9" t="str">
            <v>7. Energía Asequible y no contaminante</v>
          </cell>
        </row>
        <row r="10">
          <cell r="B10" t="str">
            <v>Vivienda</v>
          </cell>
          <cell r="C10" t="str">
            <v>A.7</v>
          </cell>
          <cell r="G10" t="str">
            <v>8. Trabajo decente y crecimiento económico</v>
          </cell>
        </row>
        <row r="11">
          <cell r="B11" t="str">
            <v>Agropecuario</v>
          </cell>
          <cell r="C11" t="str">
            <v>A.8</v>
          </cell>
          <cell r="G11" t="str">
            <v>9. Industria, innovación e infraestructura</v>
          </cell>
        </row>
        <row r="12">
          <cell r="B12" t="str">
            <v>Transporte</v>
          </cell>
          <cell r="C12" t="str">
            <v>A.9</v>
          </cell>
          <cell r="G12" t="str">
            <v>10. Reducción de las desigualdades</v>
          </cell>
        </row>
        <row r="13">
          <cell r="B13" t="str">
            <v>Ambiental</v>
          </cell>
          <cell r="C13" t="str">
            <v>A.10</v>
          </cell>
          <cell r="G13" t="str">
            <v>11. Ciudades y comunidades sostenibles</v>
          </cell>
        </row>
        <row r="14">
          <cell r="B14" t="str">
            <v>Centros de Reclusión</v>
          </cell>
          <cell r="C14" t="str">
            <v>A.11</v>
          </cell>
          <cell r="G14" t="str">
            <v>12. Producción y consumo responsables</v>
          </cell>
        </row>
        <row r="15">
          <cell r="B15" t="str">
            <v>Prevención y atención de desastres</v>
          </cell>
          <cell r="C15" t="str">
            <v>A.12</v>
          </cell>
          <cell r="G15" t="str">
            <v>13. Acción por el clima</v>
          </cell>
        </row>
        <row r="16">
          <cell r="B16" t="str">
            <v>Promoción del desarrollo</v>
          </cell>
          <cell r="C16" t="str">
            <v>A.13</v>
          </cell>
          <cell r="G16" t="str">
            <v>14. Vida Submarina</v>
          </cell>
        </row>
        <row r="17">
          <cell r="B17" t="str">
            <v>Atención a grupos vulnerables - promoción social</v>
          </cell>
          <cell r="C17" t="str">
            <v>A.14</v>
          </cell>
          <cell r="G17" t="str">
            <v>15. Vida de ecosistemas terrestres</v>
          </cell>
        </row>
        <row r="18">
          <cell r="B18" t="str">
            <v xml:space="preserve">Equipamiento </v>
          </cell>
          <cell r="C18" t="str">
            <v>A.15</v>
          </cell>
          <cell r="G18" t="str">
            <v>16. Paz, justicia e instituciones sólidas</v>
          </cell>
        </row>
        <row r="19">
          <cell r="B19" t="str">
            <v>Desarrollo comunitario</v>
          </cell>
          <cell r="C19" t="str">
            <v>A.16</v>
          </cell>
          <cell r="G19" t="str">
            <v>17. Alianzas para lograr los objetivos</v>
          </cell>
        </row>
        <row r="20">
          <cell r="B20" t="str">
            <v>Fortalecimiento institucional</v>
          </cell>
          <cell r="C20" t="str">
            <v>A.17</v>
          </cell>
        </row>
        <row r="21">
          <cell r="B21" t="str">
            <v>Justicia y seguridad</v>
          </cell>
          <cell r="C21" t="str">
            <v>A.18</v>
          </cell>
        </row>
      </sheetData>
      <sheetData sheetId="1"/>
      <sheetData sheetId="2">
        <row r="4">
          <cell r="D4" t="str">
            <v>1. Implementar acciones para Aumentar y/o mantener la cobertura  de educacion basica prescolar.</v>
          </cell>
        </row>
        <row r="5">
          <cell r="D5" t="str">
            <v>2. Implementar acciones para Aumentar y/o mantener la cobertura  de educacion basica prescolar.</v>
          </cell>
        </row>
        <row r="6">
          <cell r="D6" t="str">
            <v>3. Implementar acciones para Aumentar y/o mantener la cobertura  de educacion basica prescolar.</v>
          </cell>
        </row>
        <row r="7">
          <cell r="D7" t="str">
            <v>4. Implementar acciones para Aumentar y/o mantener la cobertura  de educacion basica primaria.</v>
          </cell>
        </row>
        <row r="8">
          <cell r="D8" t="str">
            <v>5. Implementar acciones para Aumentar y/o mantener la cobertura  de educacion basica primaria.</v>
          </cell>
        </row>
        <row r="9">
          <cell r="D9" t="str">
            <v>6. Implementar acciones para Aumentar y/o mantener la cobertura  de educacion basica primaria.</v>
          </cell>
        </row>
        <row r="10">
          <cell r="D10" t="str">
            <v>7. Implementar acciones para Aumentar y/o mantener la cobertura  de educacion basica secundaria.</v>
          </cell>
        </row>
        <row r="11">
          <cell r="D11" t="str">
            <v>8. Implementar acciones para Aumentar y/o mantener la cobertura  de educacion basica secundaria.</v>
          </cell>
        </row>
        <row r="12">
          <cell r="D12" t="str">
            <v>9. Implementar acciones para Aumentar y/o mantener la cobertura  de educacion basica secundaria.</v>
          </cell>
        </row>
        <row r="13">
          <cell r="D13" t="str">
            <v>10. Implementar acciones para Aumentar y/o mantener la cobertura  de educacion  media.</v>
          </cell>
        </row>
        <row r="14">
          <cell r="D14" t="str">
            <v>11. Implementar acciones para Aumentar y/o mantener la cobertura  de educacion  media.</v>
          </cell>
        </row>
        <row r="15">
          <cell r="D15" t="str">
            <v>12. Generar la oferta de educacion tecnica y superior  en el municipio</v>
          </cell>
        </row>
        <row r="16">
          <cell r="D16" t="str">
            <v>13. Disminuir la tasa de Deserción escolar</v>
          </cell>
        </row>
        <row r="17">
          <cell r="D17" t="str">
            <v>14. Disminuir la tasa de Deserción escolar</v>
          </cell>
        </row>
        <row r="18">
          <cell r="D18" t="str">
            <v>15. Disminuir la tasa de Deserción escolar</v>
          </cell>
        </row>
        <row r="19">
          <cell r="D19" t="str">
            <v>16. Disminuir la tasa de Deserción escolar</v>
          </cell>
        </row>
        <row r="20">
          <cell r="D20" t="str">
            <v>17. Disminuir la tasa de Deserción escolar</v>
          </cell>
        </row>
        <row r="21">
          <cell r="D21" t="str">
            <v>18. Disminuir la tasa de Deserción escolar</v>
          </cell>
        </row>
        <row r="22">
          <cell r="D22" t="str">
            <v>19. Disminuir la tasa de Deserción escolar</v>
          </cell>
        </row>
        <row r="23">
          <cell r="D23" t="str">
            <v>20. Disminuir la tasa de Deserción escolar</v>
          </cell>
        </row>
        <row r="24">
          <cell r="D24" t="str">
            <v>21. Disminuir la tasa de Deserción escolar</v>
          </cell>
        </row>
        <row r="25">
          <cell r="D25" t="str">
            <v>22. Disminuir la tasa de Deserción escolar</v>
          </cell>
        </row>
        <row r="26">
          <cell r="D26" t="str">
            <v>23. Reducir la Tasa de Analfabetismo</v>
          </cell>
        </row>
        <row r="27">
          <cell r="D27" t="str">
            <v>24. Reducir la Tasa de Analfabetismo</v>
          </cell>
        </row>
        <row r="28">
          <cell r="D28" t="str">
            <v>25. Mejorar la Calidad educativa y fortalecer el desarrollo de las competencias</v>
          </cell>
        </row>
        <row r="29">
          <cell r="D29" t="str">
            <v>26. Mejorar la Calidad educativa y fortalecer el desarrollo de las competencias</v>
          </cell>
        </row>
        <row r="30">
          <cell r="D30" t="str">
            <v>27. Mejorar la Calidad educativa y fortalecer el desarrollo de las competencias</v>
          </cell>
        </row>
        <row r="31">
          <cell r="D31" t="str">
            <v>28. Fortalecer la protección,  restauración y defensa del medio ambiente  en el Municipio de Pasca</v>
          </cell>
        </row>
        <row r="32">
          <cell r="D32" t="str">
            <v>29. Fortalecer la protección,  restauración y defensa del medio ambiente  en el Municipio de Pasca</v>
          </cell>
        </row>
        <row r="33">
          <cell r="D33" t="str">
            <v>30. Fortalecer la protección,  restauración y defensa del medio ambiente  en el Municipio de Pasca</v>
          </cell>
        </row>
        <row r="34">
          <cell r="D34" t="str">
            <v>31. Fortalecer la protección,  restauración y defensa del medio ambiente  en el Municipio de Pasca</v>
          </cell>
        </row>
        <row r="35">
          <cell r="D35" t="str">
            <v>32. Fortalecer la protección,  restauración y defensa del medio ambiente  en el Municipio de Pasca</v>
          </cell>
        </row>
        <row r="36">
          <cell r="D36" t="str">
            <v>33. Fortalecer la protección,  restauración y defensa del medio ambiente  en el Municipio de Pasca</v>
          </cell>
        </row>
        <row r="37">
          <cell r="D37" t="str">
            <v>34. Fortalecer la protección,  restauración y defensa del medio ambiente  en el Municipio de Pasca</v>
          </cell>
        </row>
        <row r="38">
          <cell r="D38" t="str">
            <v>35. Fortalecer la protección,  restauración y defensa del medio ambiente  en el Municipio de Pasca</v>
          </cell>
        </row>
        <row r="39">
          <cell r="D39" t="str">
            <v>36. Garantizar el acceso de los reclusos a los centros de reclusión a través de convenios con el INPEC</v>
          </cell>
        </row>
        <row r="40">
          <cell r="D40" t="str">
            <v>37. aumentar la Inversión Territorial Percápita en el sector de riesgos(Mantener actualizados los planes de emergencia y contingencia de las diferentes entidades que operan en el municipio)</v>
          </cell>
        </row>
        <row r="41">
          <cell r="D41" t="str">
            <v>38. aumentar la Inversión Territorial Percápita en el sector de riesgos(Mantener actualizados los planes de emergencia y contingencia de las diferentes entidades que operan en el municipio)</v>
          </cell>
        </row>
        <row r="42">
          <cell r="D42" t="str">
            <v>39. aumentar la Inversión Territorial Percápita en el sector de riesgos(Mantener actualizados los planes de emergencia y contingencia de las diferentes entidades que operan en el municipio)</v>
          </cell>
        </row>
        <row r="43">
          <cell r="D43" t="str">
            <v>40. aumentar la Inversión Territorial Percápita en el sector de riesgos(Mantener actualizados los planes de emergencia y contingencia de las diferentes entidades que operan en el municipio)</v>
          </cell>
        </row>
        <row r="44">
          <cell r="D44" t="str">
            <v>41. aumentar la Inversión Territorial Percápita en el sector de riesgos(Mantener actualizados los planes de emergencia y contingencia de las diferentes entidades que operan en el municipio)</v>
          </cell>
        </row>
        <row r="45">
          <cell r="D45" t="str">
            <v>42. aumentar la Inversión Territorial Percápita en el sector de riesgos(Mantener actualizados los planes de emergencia y contingencia de las diferentes entidades que operan en el municipio)</v>
          </cell>
        </row>
        <row r="46">
          <cell r="D46" t="str">
            <v>43. atender el % de desastres naturales que se presenten en el municipio(Mantener actualizados los planes de emergencia y contingencia de las diferentes entidades que operan en el municipio)</v>
          </cell>
        </row>
        <row r="47">
          <cell r="D47" t="str">
            <v>44. atender el % de desastres naturales que se presenten en el municipio(Mantener actualizados los planes de emergencia y contingencia de las diferentes entidades que operan en el municipio)</v>
          </cell>
        </row>
        <row r="48">
          <cell r="D48" t="str">
            <v>45. Promover acciones que repercutan en el desarrollo del Municipio a través de la promoción de la asociatividad y de la transferencia de conocimiento</v>
          </cell>
        </row>
        <row r="49">
          <cell r="D49" t="str">
            <v>46. Promover acciones que repercutan en el desarrollo del Municipio a través de la promoción de la asociatividad y de la transferencia de conocimiento</v>
          </cell>
        </row>
        <row r="50">
          <cell r="D50" t="str">
            <v>47. Promover acciones que repercutan en el desarrollo del Municipio a través de la promoción de la asociatividad y de la transferencia de conocimiento</v>
          </cell>
        </row>
        <row r="51">
          <cell r="D51" t="str">
            <v>48. Impulsar al Municipio de Pasca como destino turístico garantizando la sostenibilidad de la flora, fauna, el desarrrollo económico, bienestar social, cultura y ambiental de la comunidad</v>
          </cell>
        </row>
        <row r="52">
          <cell r="D52" t="str">
            <v>49. Impulsar al Municipio de Pasca como destino turístico garantizando la sostenibilidad de la flora, fauna, el desarrrollo económico, bienestar social, cultura y ambiental de la comunidad</v>
          </cell>
        </row>
        <row r="53">
          <cell r="D53" t="str">
            <v>50. Impulsar al Municipio de Pasca como destino turístico garantizando la sostenibilidad de la flora, fauna, el desarrrollo económico, bienestar social, cultura y ambiental de la comunidad</v>
          </cell>
        </row>
      </sheetData>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2"/>
      <sheetName val="Dependencia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DEACCION.PAZ"/>
      <sheetName val="Dependencias"/>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GOSTO"/>
      <sheetName val="Hoja3"/>
    </sheetNames>
    <sheetDataSet>
      <sheetData sheetId="0" refreshError="1">
        <row r="8">
          <cell r="I8">
            <v>38368190.75</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DETALLADO 2021"/>
      <sheetName val="Hoja1"/>
    </sheetNames>
    <sheetDataSet>
      <sheetData sheetId="0" refreshError="1"/>
      <sheetData sheetId="1" refreshError="1">
        <row r="5">
          <cell r="J5">
            <v>38216976</v>
          </cell>
        </row>
        <row r="6">
          <cell r="F6">
            <v>16336384</v>
          </cell>
        </row>
        <row r="8">
          <cell r="J8">
            <v>800000000.03000009</v>
          </cell>
        </row>
        <row r="9">
          <cell r="J9">
            <v>48749999.650000006</v>
          </cell>
        </row>
        <row r="10">
          <cell r="J10">
            <v>16666101</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DETALLADO 2021"/>
      <sheetName val="Hoja1"/>
    </sheetNames>
    <sheetDataSet>
      <sheetData sheetId="0" refreshError="1"/>
      <sheetData sheetId="1" refreshError="1">
        <row r="7">
          <cell r="J7">
            <v>144554137.40000001</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de_ accción"/>
      <sheetName val="Dependenci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W980"/>
  <sheetViews>
    <sheetView tabSelected="1" zoomScale="80" zoomScaleNormal="80" workbookViewId="0">
      <pane ySplit="3" topLeftCell="A1261" activePane="bottomLeft" state="frozen"/>
      <selection pane="bottomLeft" activeCell="A1261" sqref="A1261"/>
    </sheetView>
  </sheetViews>
  <sheetFormatPr baseColWidth="10" defaultRowHeight="15" x14ac:dyDescent="0.25"/>
  <cols>
    <col min="1" max="1" width="35.5703125" style="191" customWidth="1"/>
    <col min="2" max="2" width="26.85546875" style="179" customWidth="1"/>
    <col min="3" max="3" width="25.85546875" style="179" customWidth="1"/>
    <col min="4" max="4" width="49" style="7" customWidth="1"/>
    <col min="5" max="5" width="53.85546875" style="1" customWidth="1"/>
    <col min="6" max="6" width="41.85546875" style="1" customWidth="1"/>
    <col min="7" max="7" width="40.5703125" style="1" customWidth="1"/>
    <col min="8" max="8" width="39.7109375" style="7" customWidth="1"/>
    <col min="9" max="9" width="26.85546875" style="7" customWidth="1"/>
    <col min="10" max="10" width="49.28515625" style="7" customWidth="1"/>
    <col min="11" max="11" width="65" style="7" customWidth="1"/>
    <col min="12" max="12" width="13.42578125" style="1" customWidth="1"/>
    <col min="13" max="13" width="15.28515625" style="1" customWidth="1"/>
    <col min="14" max="14" width="30" style="26" customWidth="1"/>
    <col min="15" max="15" width="21" style="2" customWidth="1"/>
    <col min="16" max="16" width="16.5703125" style="15" customWidth="1"/>
    <col min="17" max="48" width="11.42578125" style="4"/>
    <col min="49" max="118" width="11.42578125" style="1"/>
    <col min="119" max="119" width="28.42578125" style="1" customWidth="1"/>
    <col min="120" max="16384" width="11.42578125" style="1"/>
  </cols>
  <sheetData>
    <row r="1" spans="1:124" ht="76.5" customHeight="1" x14ac:dyDescent="0.25">
      <c r="A1" s="219" t="s">
        <v>245</v>
      </c>
      <c r="B1" s="219"/>
      <c r="C1" s="219"/>
      <c r="D1" s="219"/>
      <c r="E1" s="219"/>
      <c r="F1" s="219"/>
      <c r="G1" s="219"/>
      <c r="H1" s="219"/>
      <c r="I1" s="219"/>
      <c r="J1" s="219"/>
      <c r="K1" s="219"/>
      <c r="L1" s="219"/>
      <c r="M1" s="219"/>
      <c r="N1" s="219"/>
      <c r="O1" s="219"/>
      <c r="P1" s="219"/>
    </row>
    <row r="2" spans="1:124" s="20" customFormat="1" ht="48" customHeight="1" x14ac:dyDescent="0.3">
      <c r="A2" s="220" t="s">
        <v>16</v>
      </c>
      <c r="B2" s="220"/>
      <c r="C2" s="21" t="s">
        <v>17</v>
      </c>
      <c r="D2" s="221" t="s">
        <v>18</v>
      </c>
      <c r="E2" s="222"/>
      <c r="F2" s="222"/>
      <c r="G2" s="223"/>
      <c r="H2" s="220" t="s">
        <v>19</v>
      </c>
      <c r="I2" s="220"/>
      <c r="J2" s="220"/>
      <c r="K2" s="221" t="s">
        <v>20</v>
      </c>
      <c r="L2" s="222"/>
      <c r="M2" s="222"/>
      <c r="N2" s="224" t="s">
        <v>21</v>
      </c>
      <c r="O2" s="225"/>
      <c r="P2" s="22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row>
    <row r="3" spans="1:124" s="3" customFormat="1" ht="39" customHeight="1" x14ac:dyDescent="0.25">
      <c r="A3" s="8" t="s">
        <v>0</v>
      </c>
      <c r="B3" s="8" t="s">
        <v>3</v>
      </c>
      <c r="C3" s="8" t="s">
        <v>4</v>
      </c>
      <c r="D3" s="9" t="s">
        <v>61</v>
      </c>
      <c r="E3" s="8" t="s">
        <v>11</v>
      </c>
      <c r="F3" s="8" t="s">
        <v>138</v>
      </c>
      <c r="G3" s="8" t="s">
        <v>62</v>
      </c>
      <c r="H3" s="10" t="s">
        <v>9</v>
      </c>
      <c r="I3" s="10" t="s">
        <v>10</v>
      </c>
      <c r="J3" s="187" t="s">
        <v>15</v>
      </c>
      <c r="K3" s="180" t="s">
        <v>6</v>
      </c>
      <c r="L3" s="8" t="s">
        <v>12</v>
      </c>
      <c r="M3" s="8" t="s">
        <v>13</v>
      </c>
      <c r="N3" s="36" t="s">
        <v>8</v>
      </c>
      <c r="O3" s="13" t="s">
        <v>22</v>
      </c>
      <c r="P3" s="14" t="s">
        <v>25</v>
      </c>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DO3" s="11" t="s">
        <v>14</v>
      </c>
    </row>
    <row r="4" spans="1:124" s="3" customFormat="1" ht="47.25" customHeight="1" x14ac:dyDescent="0.25">
      <c r="A4" s="119" t="s">
        <v>36</v>
      </c>
      <c r="B4" s="119" t="s">
        <v>101</v>
      </c>
      <c r="C4" s="119" t="s">
        <v>7</v>
      </c>
      <c r="D4" s="204" t="s">
        <v>72</v>
      </c>
      <c r="E4" s="204" t="s">
        <v>73</v>
      </c>
      <c r="F4" s="204" t="s">
        <v>74</v>
      </c>
      <c r="G4" s="195">
        <v>15000</v>
      </c>
      <c r="H4" s="204" t="s">
        <v>826</v>
      </c>
      <c r="I4" s="277"/>
      <c r="J4" s="239" t="s">
        <v>75</v>
      </c>
      <c r="K4" s="121" t="s">
        <v>827</v>
      </c>
      <c r="L4" s="214">
        <v>44621</v>
      </c>
      <c r="M4" s="214">
        <v>44915</v>
      </c>
      <c r="N4" s="195" t="s">
        <v>14</v>
      </c>
      <c r="O4" s="254">
        <v>90000000</v>
      </c>
      <c r="P4" s="195" t="s">
        <v>26</v>
      </c>
      <c r="Q4" s="54"/>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4"/>
      <c r="AX4" s="54"/>
      <c r="AY4" s="54"/>
      <c r="AZ4" s="54"/>
      <c r="BA4" s="54"/>
      <c r="BB4" s="54"/>
      <c r="BC4" s="54"/>
      <c r="BD4" s="54"/>
      <c r="BE4" s="54"/>
      <c r="BF4" s="54"/>
      <c r="BG4" s="54"/>
      <c r="BH4" s="54"/>
      <c r="BI4" s="54"/>
      <c r="BJ4" s="54"/>
      <c r="DT4" s="11"/>
    </row>
    <row r="5" spans="1:124" s="56" customFormat="1" ht="112.5" customHeight="1" x14ac:dyDescent="0.25">
      <c r="A5" s="119" t="s">
        <v>36</v>
      </c>
      <c r="B5" s="119" t="s">
        <v>101</v>
      </c>
      <c r="C5" s="119" t="s">
        <v>7</v>
      </c>
      <c r="D5" s="206"/>
      <c r="E5" s="206"/>
      <c r="F5" s="206"/>
      <c r="G5" s="197"/>
      <c r="H5" s="206"/>
      <c r="I5" s="278"/>
      <c r="J5" s="241"/>
      <c r="K5" s="121" t="s">
        <v>828</v>
      </c>
      <c r="L5" s="216"/>
      <c r="M5" s="216"/>
      <c r="N5" s="197"/>
      <c r="O5" s="255"/>
      <c r="P5" s="197"/>
      <c r="Q5" s="55"/>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55"/>
      <c r="AX5" s="55"/>
      <c r="AY5" s="55"/>
      <c r="AZ5" s="55"/>
      <c r="BA5" s="55"/>
      <c r="BB5" s="55"/>
      <c r="BC5" s="55"/>
      <c r="BD5" s="55"/>
      <c r="BE5" s="55"/>
      <c r="BF5" s="55"/>
      <c r="BG5" s="55"/>
      <c r="BH5" s="55"/>
      <c r="BI5" s="55"/>
      <c r="BJ5" s="55"/>
      <c r="DT5" s="57" t="s">
        <v>2</v>
      </c>
    </row>
    <row r="6" spans="1:124" s="56" customFormat="1" ht="51" customHeight="1" x14ac:dyDescent="0.25">
      <c r="A6" s="119" t="s">
        <v>36</v>
      </c>
      <c r="B6" s="119" t="s">
        <v>53</v>
      </c>
      <c r="C6" s="124" t="s">
        <v>7</v>
      </c>
      <c r="D6" s="42" t="s">
        <v>76</v>
      </c>
      <c r="E6" s="47" t="s">
        <v>73</v>
      </c>
      <c r="F6" s="47" t="s">
        <v>74</v>
      </c>
      <c r="G6" s="84">
        <v>25</v>
      </c>
      <c r="H6" s="82" t="s">
        <v>829</v>
      </c>
      <c r="I6" s="82" t="s">
        <v>77</v>
      </c>
      <c r="J6" s="121" t="s">
        <v>78</v>
      </c>
      <c r="K6" s="121" t="s">
        <v>830</v>
      </c>
      <c r="L6" s="83">
        <v>44621</v>
      </c>
      <c r="M6" s="60">
        <v>44915</v>
      </c>
      <c r="N6" s="37" t="s">
        <v>14</v>
      </c>
      <c r="O6" s="61">
        <v>80000000</v>
      </c>
      <c r="P6" s="84" t="s">
        <v>26</v>
      </c>
      <c r="Q6" s="55"/>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55"/>
      <c r="AX6" s="55"/>
      <c r="AY6" s="55"/>
      <c r="AZ6" s="55"/>
      <c r="BA6" s="55"/>
      <c r="BB6" s="55"/>
      <c r="BC6" s="55"/>
      <c r="BD6" s="55"/>
      <c r="BE6" s="55"/>
      <c r="BF6" s="55"/>
      <c r="BG6" s="55"/>
      <c r="BH6" s="55"/>
      <c r="BI6" s="55"/>
      <c r="BJ6" s="55"/>
      <c r="DT6" s="58" t="s">
        <v>23</v>
      </c>
    </row>
    <row r="7" spans="1:124" s="27" customFormat="1" ht="48" customHeight="1" x14ac:dyDescent="0.25">
      <c r="A7" s="119" t="s">
        <v>36</v>
      </c>
      <c r="B7" s="119" t="s">
        <v>101</v>
      </c>
      <c r="C7" s="119" t="s">
        <v>7</v>
      </c>
      <c r="D7" s="62" t="s">
        <v>79</v>
      </c>
      <c r="E7" s="47" t="s">
        <v>73</v>
      </c>
      <c r="F7" s="47" t="s">
        <v>74</v>
      </c>
      <c r="G7" s="84">
        <v>5000</v>
      </c>
      <c r="H7" s="82" t="s">
        <v>826</v>
      </c>
      <c r="I7" s="84"/>
      <c r="J7" s="121" t="s">
        <v>75</v>
      </c>
      <c r="K7" s="121" t="s">
        <v>831</v>
      </c>
      <c r="L7" s="83">
        <v>44621</v>
      </c>
      <c r="M7" s="60">
        <v>44915</v>
      </c>
      <c r="N7" s="82" t="s">
        <v>14</v>
      </c>
      <c r="O7" s="63">
        <v>90000000</v>
      </c>
      <c r="P7" s="84" t="s">
        <v>26</v>
      </c>
      <c r="Q7" s="29"/>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29"/>
      <c r="AX7" s="29"/>
      <c r="AY7" s="29"/>
      <c r="AZ7" s="29"/>
      <c r="BA7" s="29"/>
      <c r="BB7" s="29"/>
      <c r="BC7" s="29"/>
      <c r="BD7" s="29"/>
      <c r="BE7" s="29"/>
      <c r="BF7" s="29"/>
      <c r="BG7" s="29"/>
      <c r="BH7" s="29"/>
      <c r="BI7" s="29"/>
      <c r="BJ7" s="29"/>
      <c r="DT7" s="27" t="s">
        <v>24</v>
      </c>
    </row>
    <row r="8" spans="1:124" s="27" customFormat="1" ht="87.75" customHeight="1" x14ac:dyDescent="0.25">
      <c r="A8" s="119" t="s">
        <v>36</v>
      </c>
      <c r="B8" s="119" t="s">
        <v>101</v>
      </c>
      <c r="C8" s="119" t="s">
        <v>7</v>
      </c>
      <c r="D8" s="42" t="s">
        <v>80</v>
      </c>
      <c r="E8" s="47" t="s">
        <v>73</v>
      </c>
      <c r="F8" s="47" t="s">
        <v>74</v>
      </c>
      <c r="G8" s="84">
        <v>150</v>
      </c>
      <c r="H8" s="82" t="s">
        <v>826</v>
      </c>
      <c r="I8" s="42"/>
      <c r="J8" s="121" t="s">
        <v>75</v>
      </c>
      <c r="K8" s="121" t="s">
        <v>832</v>
      </c>
      <c r="L8" s="83">
        <v>44621</v>
      </c>
      <c r="M8" s="60">
        <v>44915</v>
      </c>
      <c r="N8" s="38" t="s">
        <v>14</v>
      </c>
      <c r="O8" s="63">
        <v>70000000</v>
      </c>
      <c r="P8" s="84" t="s">
        <v>26</v>
      </c>
      <c r="Q8" s="29"/>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29"/>
      <c r="AX8" s="29"/>
      <c r="AY8" s="29"/>
      <c r="AZ8" s="29"/>
      <c r="BA8" s="29"/>
      <c r="BB8" s="29"/>
      <c r="BC8" s="29"/>
      <c r="BD8" s="29"/>
      <c r="BE8" s="29"/>
      <c r="BF8" s="29"/>
      <c r="BG8" s="29"/>
      <c r="BH8" s="29"/>
      <c r="BI8" s="29"/>
      <c r="BJ8" s="29"/>
    </row>
    <row r="9" spans="1:124" s="56" customFormat="1" ht="67.5" customHeight="1" x14ac:dyDescent="0.25">
      <c r="A9" s="119" t="s">
        <v>36</v>
      </c>
      <c r="B9" s="119" t="s">
        <v>101</v>
      </c>
      <c r="C9" s="119" t="s">
        <v>7</v>
      </c>
      <c r="D9" s="42" t="s">
        <v>81</v>
      </c>
      <c r="E9" s="47" t="s">
        <v>73</v>
      </c>
      <c r="F9" s="47" t="s">
        <v>74</v>
      </c>
      <c r="G9" s="84">
        <v>10000</v>
      </c>
      <c r="H9" s="82" t="s">
        <v>826</v>
      </c>
      <c r="I9" s="84"/>
      <c r="J9" s="121" t="s">
        <v>75</v>
      </c>
      <c r="K9" s="121" t="s">
        <v>833</v>
      </c>
      <c r="L9" s="83">
        <v>44621</v>
      </c>
      <c r="M9" s="60">
        <v>44915</v>
      </c>
      <c r="N9" s="37" t="s">
        <v>14</v>
      </c>
      <c r="O9" s="61">
        <v>80000000</v>
      </c>
      <c r="P9" s="84" t="s">
        <v>26</v>
      </c>
      <c r="Q9" s="55"/>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55"/>
      <c r="AX9" s="55"/>
      <c r="AY9" s="55"/>
      <c r="AZ9" s="55"/>
      <c r="BA9" s="55"/>
      <c r="BB9" s="55"/>
      <c r="BC9" s="55"/>
      <c r="BD9" s="55"/>
      <c r="BE9" s="55"/>
      <c r="BF9" s="55"/>
      <c r="BG9" s="55"/>
      <c r="BH9" s="55"/>
      <c r="BI9" s="55"/>
      <c r="BJ9" s="55"/>
    </row>
    <row r="10" spans="1:124" s="56" customFormat="1" ht="45" x14ac:dyDescent="0.25">
      <c r="A10" s="119" t="s">
        <v>36</v>
      </c>
      <c r="B10" s="119" t="s">
        <v>101</v>
      </c>
      <c r="C10" s="119" t="s">
        <v>7</v>
      </c>
      <c r="D10" s="42" t="s">
        <v>82</v>
      </c>
      <c r="E10" s="47" t="s">
        <v>73</v>
      </c>
      <c r="F10" s="47" t="s">
        <v>74</v>
      </c>
      <c r="G10" s="84">
        <v>1</v>
      </c>
      <c r="H10" s="82" t="s">
        <v>826</v>
      </c>
      <c r="I10" s="84"/>
      <c r="J10" s="121" t="s">
        <v>75</v>
      </c>
      <c r="K10" s="121" t="s">
        <v>834</v>
      </c>
      <c r="L10" s="83">
        <v>44621</v>
      </c>
      <c r="M10" s="60">
        <v>44915</v>
      </c>
      <c r="N10" s="38" t="s">
        <v>14</v>
      </c>
      <c r="O10" s="63">
        <v>50000000</v>
      </c>
      <c r="P10" s="84" t="s">
        <v>26</v>
      </c>
      <c r="Q10" s="55"/>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55"/>
      <c r="AX10" s="55"/>
      <c r="AY10" s="55"/>
      <c r="AZ10" s="55"/>
      <c r="BA10" s="55"/>
      <c r="BB10" s="55"/>
      <c r="BC10" s="55"/>
      <c r="BD10" s="55"/>
      <c r="BE10" s="55"/>
      <c r="BF10" s="55"/>
      <c r="BG10" s="55"/>
      <c r="BH10" s="55"/>
      <c r="BI10" s="55"/>
      <c r="BJ10" s="55"/>
      <c r="DT10" s="56" t="s">
        <v>26</v>
      </c>
    </row>
    <row r="11" spans="1:124" s="27" customFormat="1" ht="86.25" customHeight="1" x14ac:dyDescent="0.25">
      <c r="A11" s="119" t="s">
        <v>36</v>
      </c>
      <c r="B11" s="119" t="s">
        <v>101</v>
      </c>
      <c r="C11" s="119" t="s">
        <v>7</v>
      </c>
      <c r="D11" s="64" t="s">
        <v>83</v>
      </c>
      <c r="E11" s="47" t="s">
        <v>73</v>
      </c>
      <c r="F11" s="47" t="s">
        <v>74</v>
      </c>
      <c r="G11" s="84">
        <v>1</v>
      </c>
      <c r="H11" s="82" t="s">
        <v>829</v>
      </c>
      <c r="I11" s="82" t="s">
        <v>77</v>
      </c>
      <c r="J11" s="121" t="s">
        <v>78</v>
      </c>
      <c r="K11" s="121" t="s">
        <v>835</v>
      </c>
      <c r="L11" s="83">
        <v>44621</v>
      </c>
      <c r="M11" s="60">
        <v>44915</v>
      </c>
      <c r="N11" s="38" t="s">
        <v>14</v>
      </c>
      <c r="O11" s="65">
        <v>40000000</v>
      </c>
      <c r="P11" s="84" t="s">
        <v>26</v>
      </c>
      <c r="Q11" s="29"/>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29"/>
      <c r="AX11" s="29"/>
      <c r="AY11" s="29"/>
      <c r="AZ11" s="29"/>
      <c r="BA11" s="29"/>
      <c r="BB11" s="29"/>
      <c r="BC11" s="29"/>
      <c r="BD11" s="29"/>
      <c r="BE11" s="29"/>
      <c r="BF11" s="29"/>
      <c r="BG11" s="29"/>
      <c r="BH11" s="29"/>
      <c r="BI11" s="29"/>
      <c r="BJ11" s="29"/>
      <c r="DT11" s="27" t="s">
        <v>27</v>
      </c>
    </row>
    <row r="12" spans="1:124" s="27" customFormat="1" ht="45" x14ac:dyDescent="0.25">
      <c r="A12" s="119" t="s">
        <v>36</v>
      </c>
      <c r="B12" s="119" t="s">
        <v>101</v>
      </c>
      <c r="C12" s="119" t="s">
        <v>7</v>
      </c>
      <c r="D12" s="42" t="s">
        <v>84</v>
      </c>
      <c r="E12" s="47" t="s">
        <v>73</v>
      </c>
      <c r="F12" s="47" t="s">
        <v>74</v>
      </c>
      <c r="G12" s="84">
        <v>25</v>
      </c>
      <c r="H12" s="82" t="s">
        <v>826</v>
      </c>
      <c r="I12" s="42"/>
      <c r="J12" s="121" t="s">
        <v>75</v>
      </c>
      <c r="K12" s="121" t="s">
        <v>836</v>
      </c>
      <c r="L12" s="83">
        <v>44621</v>
      </c>
      <c r="M12" s="60">
        <v>44915</v>
      </c>
      <c r="N12" s="38" t="s">
        <v>14</v>
      </c>
      <c r="O12" s="66">
        <v>50000000</v>
      </c>
      <c r="P12" s="67" t="s">
        <v>26</v>
      </c>
      <c r="Q12" s="29"/>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29"/>
      <c r="AX12" s="29"/>
      <c r="AY12" s="29"/>
      <c r="AZ12" s="29"/>
      <c r="BA12" s="29"/>
      <c r="BB12" s="29"/>
      <c r="BC12" s="29"/>
      <c r="BD12" s="29"/>
      <c r="BE12" s="29"/>
      <c r="BF12" s="29"/>
      <c r="BG12" s="29"/>
      <c r="BH12" s="29"/>
      <c r="BI12" s="29"/>
      <c r="BJ12" s="29"/>
    </row>
    <row r="13" spans="1:124" s="27" customFormat="1" ht="62.25" customHeight="1" x14ac:dyDescent="0.25">
      <c r="A13" s="119" t="s">
        <v>36</v>
      </c>
      <c r="B13" s="119" t="s">
        <v>101</v>
      </c>
      <c r="C13" s="119" t="s">
        <v>7</v>
      </c>
      <c r="D13" s="42" t="s">
        <v>85</v>
      </c>
      <c r="E13" s="47" t="s">
        <v>73</v>
      </c>
      <c r="F13" s="47" t="s">
        <v>74</v>
      </c>
      <c r="G13" s="84">
        <v>300</v>
      </c>
      <c r="H13" s="82" t="s">
        <v>826</v>
      </c>
      <c r="I13" s="42"/>
      <c r="J13" s="121" t="s">
        <v>75</v>
      </c>
      <c r="K13" s="121" t="s">
        <v>837</v>
      </c>
      <c r="L13" s="83">
        <v>44621</v>
      </c>
      <c r="M13" s="60">
        <v>44915</v>
      </c>
      <c r="N13" s="38" t="s">
        <v>14</v>
      </c>
      <c r="O13" s="66">
        <v>50000000</v>
      </c>
      <c r="P13" s="67" t="s">
        <v>26</v>
      </c>
      <c r="Q13" s="29"/>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29"/>
      <c r="AX13" s="29"/>
      <c r="AY13" s="29"/>
      <c r="AZ13" s="29"/>
      <c r="BA13" s="29"/>
      <c r="BB13" s="29"/>
      <c r="BC13" s="29"/>
      <c r="BD13" s="29"/>
      <c r="BE13" s="29"/>
      <c r="BF13" s="29"/>
      <c r="BG13" s="29"/>
      <c r="BH13" s="29"/>
      <c r="BI13" s="29"/>
      <c r="BJ13" s="29"/>
    </row>
    <row r="14" spans="1:124" s="4" customFormat="1" ht="45" x14ac:dyDescent="0.25">
      <c r="A14" s="119" t="s">
        <v>36</v>
      </c>
      <c r="B14" s="119" t="s">
        <v>101</v>
      </c>
      <c r="C14" s="119" t="s">
        <v>7</v>
      </c>
      <c r="D14" s="42" t="s">
        <v>86</v>
      </c>
      <c r="E14" s="47" t="s">
        <v>73</v>
      </c>
      <c r="F14" s="47" t="s">
        <v>74</v>
      </c>
      <c r="G14" s="84">
        <v>2</v>
      </c>
      <c r="H14" s="82" t="s">
        <v>826</v>
      </c>
      <c r="I14" s="42"/>
      <c r="J14" s="121" t="s">
        <v>75</v>
      </c>
      <c r="K14" s="121" t="s">
        <v>838</v>
      </c>
      <c r="L14" s="83">
        <v>44621</v>
      </c>
      <c r="M14" s="60">
        <v>44915</v>
      </c>
      <c r="N14" s="38" t="s">
        <v>14</v>
      </c>
      <c r="O14" s="68">
        <v>50000000</v>
      </c>
      <c r="P14" s="67" t="s">
        <v>26</v>
      </c>
    </row>
    <row r="15" spans="1:124" s="4" customFormat="1" ht="45" x14ac:dyDescent="0.25">
      <c r="A15" s="119" t="s">
        <v>36</v>
      </c>
      <c r="B15" s="119" t="s">
        <v>101</v>
      </c>
      <c r="C15" s="119" t="s">
        <v>7</v>
      </c>
      <c r="D15" s="42" t="s">
        <v>87</v>
      </c>
      <c r="E15" s="47" t="s">
        <v>73</v>
      </c>
      <c r="F15" s="47" t="s">
        <v>74</v>
      </c>
      <c r="G15" s="84">
        <v>2</v>
      </c>
      <c r="H15" s="82" t="s">
        <v>826</v>
      </c>
      <c r="I15" s="42"/>
      <c r="J15" s="121" t="s">
        <v>75</v>
      </c>
      <c r="K15" s="121" t="s">
        <v>839</v>
      </c>
      <c r="L15" s="83">
        <v>44621</v>
      </c>
      <c r="M15" s="60">
        <v>44915</v>
      </c>
      <c r="N15" s="38" t="s">
        <v>14</v>
      </c>
      <c r="O15" s="68">
        <v>60000000</v>
      </c>
      <c r="P15" s="67" t="s">
        <v>26</v>
      </c>
    </row>
    <row r="16" spans="1:124" s="31" customFormat="1" ht="42.75" customHeight="1" x14ac:dyDescent="0.25">
      <c r="A16" s="119" t="s">
        <v>36</v>
      </c>
      <c r="B16" s="119" t="s">
        <v>101</v>
      </c>
      <c r="C16" s="119" t="s">
        <v>7</v>
      </c>
      <c r="D16" s="42" t="s">
        <v>88</v>
      </c>
      <c r="E16" s="47" t="s">
        <v>73</v>
      </c>
      <c r="F16" s="47" t="s">
        <v>74</v>
      </c>
      <c r="G16" s="84">
        <v>550</v>
      </c>
      <c r="H16" s="82" t="s">
        <v>826</v>
      </c>
      <c r="I16" s="42"/>
      <c r="J16" s="121" t="s">
        <v>75</v>
      </c>
      <c r="K16" s="121" t="s">
        <v>840</v>
      </c>
      <c r="L16" s="83">
        <v>44621</v>
      </c>
      <c r="M16" s="60">
        <v>44915</v>
      </c>
      <c r="N16" s="38" t="s">
        <v>14</v>
      </c>
      <c r="O16" s="69">
        <v>164000000</v>
      </c>
      <c r="P16" s="84" t="s">
        <v>26</v>
      </c>
    </row>
    <row r="17" spans="1:119" s="27" customFormat="1" ht="45" x14ac:dyDescent="0.25">
      <c r="A17" s="119" t="s">
        <v>36</v>
      </c>
      <c r="B17" s="119" t="s">
        <v>101</v>
      </c>
      <c r="C17" s="119" t="s">
        <v>7</v>
      </c>
      <c r="D17" s="42" t="s">
        <v>89</v>
      </c>
      <c r="E17" s="47" t="s">
        <v>73</v>
      </c>
      <c r="F17" s="47" t="s">
        <v>74</v>
      </c>
      <c r="G17" s="84">
        <v>500</v>
      </c>
      <c r="H17" s="82" t="s">
        <v>826</v>
      </c>
      <c r="I17" s="42"/>
      <c r="J17" s="121" t="s">
        <v>75</v>
      </c>
      <c r="K17" s="121" t="s">
        <v>841</v>
      </c>
      <c r="L17" s="83">
        <v>44621</v>
      </c>
      <c r="M17" s="60">
        <v>44915</v>
      </c>
      <c r="N17" s="38" t="s">
        <v>14</v>
      </c>
      <c r="O17" s="70">
        <v>130000000</v>
      </c>
      <c r="P17" s="84" t="s">
        <v>26</v>
      </c>
      <c r="Q17" s="29"/>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29"/>
      <c r="AX17" s="29"/>
      <c r="AY17" s="29"/>
      <c r="AZ17" s="29"/>
      <c r="BA17" s="29"/>
      <c r="BB17" s="29"/>
      <c r="BC17" s="29"/>
      <c r="BD17" s="29"/>
      <c r="BE17" s="29"/>
      <c r="BF17" s="29"/>
      <c r="BG17" s="29"/>
      <c r="BH17" s="29"/>
      <c r="BI17" s="29"/>
      <c r="BJ17" s="29"/>
    </row>
    <row r="18" spans="1:119" s="27" customFormat="1" ht="45" x14ac:dyDescent="0.25">
      <c r="A18" s="119" t="s">
        <v>36</v>
      </c>
      <c r="B18" s="119" t="s">
        <v>101</v>
      </c>
      <c r="C18" s="119" t="s">
        <v>7</v>
      </c>
      <c r="D18" s="42" t="s">
        <v>90</v>
      </c>
      <c r="E18" s="47" t="s">
        <v>73</v>
      </c>
      <c r="F18" s="47" t="s">
        <v>74</v>
      </c>
      <c r="G18" s="84">
        <v>300</v>
      </c>
      <c r="H18" s="82" t="s">
        <v>826</v>
      </c>
      <c r="I18" s="82"/>
      <c r="J18" s="121" t="s">
        <v>75</v>
      </c>
      <c r="K18" s="121" t="s">
        <v>842</v>
      </c>
      <c r="L18" s="83">
        <v>44621</v>
      </c>
      <c r="M18" s="60">
        <v>44915</v>
      </c>
      <c r="N18" s="38" t="s">
        <v>14</v>
      </c>
      <c r="O18" s="70">
        <v>120000000</v>
      </c>
      <c r="P18" s="84" t="s">
        <v>26</v>
      </c>
      <c r="Q18" s="29"/>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29"/>
      <c r="AX18" s="29"/>
      <c r="AY18" s="29"/>
      <c r="AZ18" s="29"/>
      <c r="BA18" s="29"/>
      <c r="BB18" s="29"/>
      <c r="BC18" s="29"/>
      <c r="BD18" s="29"/>
      <c r="BE18" s="29"/>
      <c r="BF18" s="29"/>
      <c r="BG18" s="29"/>
      <c r="BH18" s="29"/>
      <c r="BI18" s="29"/>
      <c r="BJ18" s="29"/>
    </row>
    <row r="19" spans="1:119" s="27" customFormat="1" ht="68.25" customHeight="1" x14ac:dyDescent="0.25">
      <c r="A19" s="119" t="s">
        <v>36</v>
      </c>
      <c r="B19" s="119" t="s">
        <v>101</v>
      </c>
      <c r="C19" s="119" t="s">
        <v>7</v>
      </c>
      <c r="D19" s="42" t="s">
        <v>91</v>
      </c>
      <c r="E19" s="47" t="s">
        <v>73</v>
      </c>
      <c r="F19" s="47" t="s">
        <v>74</v>
      </c>
      <c r="G19" s="84">
        <v>1</v>
      </c>
      <c r="H19" s="82" t="s">
        <v>826</v>
      </c>
      <c r="I19" s="82"/>
      <c r="J19" s="121" t="s">
        <v>75</v>
      </c>
      <c r="K19" s="181" t="s">
        <v>843</v>
      </c>
      <c r="L19" s="83">
        <v>44621</v>
      </c>
      <c r="M19" s="60">
        <v>44915</v>
      </c>
      <c r="N19" s="38" t="s">
        <v>14</v>
      </c>
      <c r="O19" s="70">
        <v>40000000</v>
      </c>
      <c r="P19" s="84" t="s">
        <v>26</v>
      </c>
      <c r="Q19" s="29"/>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29"/>
      <c r="AX19" s="29"/>
      <c r="AY19" s="29"/>
      <c r="AZ19" s="29"/>
      <c r="BA19" s="29"/>
      <c r="BB19" s="29"/>
      <c r="BC19" s="29"/>
      <c r="BD19" s="29"/>
      <c r="BE19" s="29"/>
      <c r="BF19" s="29"/>
      <c r="BG19" s="29"/>
      <c r="BH19" s="29"/>
      <c r="BI19" s="29"/>
      <c r="BJ19" s="29"/>
    </row>
    <row r="20" spans="1:119" ht="59.25" customHeight="1" x14ac:dyDescent="0.25">
      <c r="A20" s="204" t="s">
        <v>36</v>
      </c>
      <c r="B20" s="195" t="s">
        <v>101</v>
      </c>
      <c r="C20" s="195" t="s">
        <v>7</v>
      </c>
      <c r="D20" s="204" t="s">
        <v>92</v>
      </c>
      <c r="E20" s="204" t="s">
        <v>73</v>
      </c>
      <c r="F20" s="204" t="s">
        <v>93</v>
      </c>
      <c r="G20" s="204">
        <v>400</v>
      </c>
      <c r="H20" s="204" t="s">
        <v>826</v>
      </c>
      <c r="I20" s="204"/>
      <c r="J20" s="239" t="s">
        <v>75</v>
      </c>
      <c r="K20" s="121" t="s">
        <v>844</v>
      </c>
      <c r="L20" s="214">
        <v>44621</v>
      </c>
      <c r="M20" s="214">
        <v>44915</v>
      </c>
      <c r="N20" s="204" t="s">
        <v>14</v>
      </c>
      <c r="O20" s="275">
        <v>50000000</v>
      </c>
      <c r="P20" s="195" t="s">
        <v>26</v>
      </c>
      <c r="DO20" s="12"/>
    </row>
    <row r="21" spans="1:119" ht="79.5" customHeight="1" x14ac:dyDescent="0.25">
      <c r="A21" s="206"/>
      <c r="B21" s="197"/>
      <c r="C21" s="197"/>
      <c r="D21" s="206"/>
      <c r="E21" s="206"/>
      <c r="F21" s="206"/>
      <c r="G21" s="206"/>
      <c r="H21" s="206"/>
      <c r="I21" s="206"/>
      <c r="J21" s="241"/>
      <c r="K21" s="121" t="s">
        <v>845</v>
      </c>
      <c r="L21" s="216"/>
      <c r="M21" s="216"/>
      <c r="N21" s="206"/>
      <c r="O21" s="276"/>
      <c r="P21" s="197"/>
      <c r="DO21" s="12"/>
    </row>
    <row r="22" spans="1:119" ht="53.25" customHeight="1" x14ac:dyDescent="0.25">
      <c r="A22" s="119" t="s">
        <v>36</v>
      </c>
      <c r="B22" s="120" t="s">
        <v>101</v>
      </c>
      <c r="C22" s="120" t="s">
        <v>7</v>
      </c>
      <c r="D22" s="64" t="s">
        <v>94</v>
      </c>
      <c r="E22" s="47" t="s">
        <v>73</v>
      </c>
      <c r="F22" s="47" t="s">
        <v>93</v>
      </c>
      <c r="G22" s="82">
        <v>12000</v>
      </c>
      <c r="H22" s="82" t="s">
        <v>826</v>
      </c>
      <c r="I22" s="84"/>
      <c r="J22" s="121" t="s">
        <v>75</v>
      </c>
      <c r="K22" s="121" t="s">
        <v>846</v>
      </c>
      <c r="L22" s="83">
        <v>44621</v>
      </c>
      <c r="M22" s="60">
        <v>44915</v>
      </c>
      <c r="N22" s="37" t="s">
        <v>14</v>
      </c>
      <c r="O22" s="71">
        <v>60000000</v>
      </c>
      <c r="P22" s="84" t="s">
        <v>26</v>
      </c>
      <c r="DO22" s="12"/>
    </row>
    <row r="23" spans="1:119" ht="63" customHeight="1" x14ac:dyDescent="0.25">
      <c r="A23" s="119" t="s">
        <v>36</v>
      </c>
      <c r="B23" s="120" t="s">
        <v>101</v>
      </c>
      <c r="C23" s="120" t="s">
        <v>7</v>
      </c>
      <c r="D23" s="42" t="s">
        <v>95</v>
      </c>
      <c r="E23" s="47" t="s">
        <v>73</v>
      </c>
      <c r="F23" s="47" t="s">
        <v>93</v>
      </c>
      <c r="G23" s="82">
        <v>6000</v>
      </c>
      <c r="H23" s="82" t="s">
        <v>826</v>
      </c>
      <c r="I23" s="84"/>
      <c r="J23" s="121" t="s">
        <v>75</v>
      </c>
      <c r="K23" s="121" t="s">
        <v>847</v>
      </c>
      <c r="L23" s="83">
        <v>44621</v>
      </c>
      <c r="M23" s="60">
        <v>44915</v>
      </c>
      <c r="N23" s="37" t="s">
        <v>14</v>
      </c>
      <c r="O23" s="71">
        <v>35000000</v>
      </c>
      <c r="P23" s="84" t="s">
        <v>96</v>
      </c>
      <c r="DO23" s="12"/>
    </row>
    <row r="24" spans="1:119" ht="43.5" customHeight="1" x14ac:dyDescent="0.25">
      <c r="A24" s="119" t="s">
        <v>36</v>
      </c>
      <c r="B24" s="120" t="s">
        <v>101</v>
      </c>
      <c r="C24" s="120" t="s">
        <v>7</v>
      </c>
      <c r="D24" s="42" t="s">
        <v>97</v>
      </c>
      <c r="E24" s="82" t="s">
        <v>73</v>
      </c>
      <c r="F24" s="42" t="s">
        <v>93</v>
      </c>
      <c r="G24" s="82">
        <v>1</v>
      </c>
      <c r="H24" s="82" t="s">
        <v>826</v>
      </c>
      <c r="I24" s="84"/>
      <c r="J24" s="121" t="s">
        <v>75</v>
      </c>
      <c r="K24" s="121" t="s">
        <v>848</v>
      </c>
      <c r="L24" s="83">
        <v>44621</v>
      </c>
      <c r="M24" s="60">
        <v>44915</v>
      </c>
      <c r="N24" s="37" t="s">
        <v>14</v>
      </c>
      <c r="O24" s="85">
        <v>15000000</v>
      </c>
      <c r="P24" s="84" t="s">
        <v>26</v>
      </c>
      <c r="DO24" s="12"/>
    </row>
    <row r="25" spans="1:119" ht="69" customHeight="1" x14ac:dyDescent="0.25">
      <c r="A25" s="119" t="s">
        <v>36</v>
      </c>
      <c r="B25" s="120" t="s">
        <v>101</v>
      </c>
      <c r="C25" s="120" t="s">
        <v>7</v>
      </c>
      <c r="D25" s="82" t="s">
        <v>98</v>
      </c>
      <c r="E25" s="82" t="s">
        <v>73</v>
      </c>
      <c r="F25" s="82" t="s">
        <v>93</v>
      </c>
      <c r="G25" s="82">
        <v>20000</v>
      </c>
      <c r="H25" s="82" t="s">
        <v>829</v>
      </c>
      <c r="I25" s="82" t="s">
        <v>77</v>
      </c>
      <c r="J25" s="121" t="s">
        <v>78</v>
      </c>
      <c r="K25" s="121" t="s">
        <v>849</v>
      </c>
      <c r="L25" s="83">
        <v>44621</v>
      </c>
      <c r="M25" s="60">
        <v>44915</v>
      </c>
      <c r="N25" s="37" t="s">
        <v>14</v>
      </c>
      <c r="O25" s="71">
        <v>20000000</v>
      </c>
      <c r="P25" s="84" t="s">
        <v>26</v>
      </c>
      <c r="DO25" s="12"/>
    </row>
    <row r="26" spans="1:119" ht="63" customHeight="1" x14ac:dyDescent="0.25">
      <c r="A26" s="119" t="s">
        <v>36</v>
      </c>
      <c r="B26" s="120" t="s">
        <v>101</v>
      </c>
      <c r="C26" s="120" t="s">
        <v>7</v>
      </c>
      <c r="D26" s="82" t="s">
        <v>99</v>
      </c>
      <c r="E26" s="82" t="s">
        <v>73</v>
      </c>
      <c r="F26" s="82" t="s">
        <v>73</v>
      </c>
      <c r="G26" s="82">
        <v>11</v>
      </c>
      <c r="H26" s="82" t="s">
        <v>829</v>
      </c>
      <c r="I26" s="82" t="s">
        <v>77</v>
      </c>
      <c r="J26" s="121" t="s">
        <v>78</v>
      </c>
      <c r="K26" s="121" t="s">
        <v>850</v>
      </c>
      <c r="L26" s="83">
        <v>44621</v>
      </c>
      <c r="M26" s="60">
        <v>44915</v>
      </c>
      <c r="N26" s="37" t="s">
        <v>14</v>
      </c>
      <c r="O26" s="71">
        <v>20000000</v>
      </c>
      <c r="P26" s="84" t="s">
        <v>26</v>
      </c>
      <c r="DO26" s="12"/>
    </row>
    <row r="27" spans="1:119" ht="45" customHeight="1" x14ac:dyDescent="0.25">
      <c r="A27" s="204" t="s">
        <v>36</v>
      </c>
      <c r="B27" s="195" t="s">
        <v>101</v>
      </c>
      <c r="C27" s="195" t="s">
        <v>7</v>
      </c>
      <c r="D27" s="204" t="s">
        <v>102</v>
      </c>
      <c r="E27" s="204" t="s">
        <v>73</v>
      </c>
      <c r="F27" s="204" t="s">
        <v>103</v>
      </c>
      <c r="G27" s="195">
        <v>2</v>
      </c>
      <c r="H27" s="204" t="s">
        <v>826</v>
      </c>
      <c r="I27" s="204"/>
      <c r="J27" s="239" t="s">
        <v>75</v>
      </c>
      <c r="K27" s="121" t="s">
        <v>844</v>
      </c>
      <c r="L27" s="214">
        <v>44621</v>
      </c>
      <c r="M27" s="279">
        <v>44915</v>
      </c>
      <c r="N27" s="204" t="s">
        <v>14</v>
      </c>
      <c r="O27" s="256">
        <v>240000000</v>
      </c>
      <c r="P27" s="195" t="s">
        <v>26</v>
      </c>
      <c r="DO27" s="12"/>
    </row>
    <row r="28" spans="1:119" ht="39" customHeight="1" x14ac:dyDescent="0.25">
      <c r="A28" s="206"/>
      <c r="B28" s="197"/>
      <c r="C28" s="197"/>
      <c r="D28" s="206"/>
      <c r="E28" s="206"/>
      <c r="F28" s="206"/>
      <c r="G28" s="197"/>
      <c r="H28" s="206"/>
      <c r="I28" s="206"/>
      <c r="J28" s="241"/>
      <c r="K28" s="121" t="s">
        <v>851</v>
      </c>
      <c r="L28" s="216"/>
      <c r="M28" s="280"/>
      <c r="N28" s="206"/>
      <c r="O28" s="257"/>
      <c r="P28" s="197"/>
      <c r="DO28" s="12"/>
    </row>
    <row r="29" spans="1:119" ht="49.5" customHeight="1" x14ac:dyDescent="0.25">
      <c r="A29" s="119" t="s">
        <v>36</v>
      </c>
      <c r="B29" s="120" t="s">
        <v>101</v>
      </c>
      <c r="C29" s="120" t="s">
        <v>7</v>
      </c>
      <c r="D29" s="42" t="s">
        <v>104</v>
      </c>
      <c r="E29" s="47" t="s">
        <v>73</v>
      </c>
      <c r="F29" s="47" t="s">
        <v>103</v>
      </c>
      <c r="G29" s="84">
        <v>700</v>
      </c>
      <c r="H29" s="82" t="s">
        <v>826</v>
      </c>
      <c r="I29" s="84"/>
      <c r="J29" s="121" t="s">
        <v>75</v>
      </c>
      <c r="K29" s="121" t="s">
        <v>852</v>
      </c>
      <c r="L29" s="83">
        <v>44621</v>
      </c>
      <c r="M29" s="60">
        <v>44915</v>
      </c>
      <c r="N29" s="37" t="s">
        <v>14</v>
      </c>
      <c r="O29" s="72">
        <v>330000000</v>
      </c>
      <c r="P29" s="84" t="s">
        <v>26</v>
      </c>
      <c r="DO29" s="12"/>
    </row>
    <row r="30" spans="1:119" ht="45.75" customHeight="1" x14ac:dyDescent="0.25">
      <c r="A30" s="119" t="s">
        <v>36</v>
      </c>
      <c r="B30" s="120" t="s">
        <v>101</v>
      </c>
      <c r="C30" s="120" t="s">
        <v>7</v>
      </c>
      <c r="D30" s="64" t="s">
        <v>105</v>
      </c>
      <c r="E30" s="47" t="s">
        <v>73</v>
      </c>
      <c r="F30" s="47" t="s">
        <v>103</v>
      </c>
      <c r="G30" s="84">
        <v>1</v>
      </c>
      <c r="H30" s="82" t="s">
        <v>826</v>
      </c>
      <c r="I30" s="84"/>
      <c r="J30" s="182" t="s">
        <v>75</v>
      </c>
      <c r="K30" s="182" t="s">
        <v>853</v>
      </c>
      <c r="L30" s="83">
        <v>44621</v>
      </c>
      <c r="M30" s="60">
        <v>44915</v>
      </c>
      <c r="N30" s="38" t="s">
        <v>14</v>
      </c>
      <c r="O30" s="69">
        <v>110000000</v>
      </c>
      <c r="P30" s="84" t="s">
        <v>27</v>
      </c>
      <c r="DO30" s="12"/>
    </row>
    <row r="31" spans="1:119" ht="51" customHeight="1" x14ac:dyDescent="0.25">
      <c r="A31" s="119" t="s">
        <v>36</v>
      </c>
      <c r="B31" s="119" t="s">
        <v>101</v>
      </c>
      <c r="C31" s="119" t="s">
        <v>7</v>
      </c>
      <c r="D31" s="42" t="s">
        <v>106</v>
      </c>
      <c r="E31" s="47" t="s">
        <v>73</v>
      </c>
      <c r="F31" s="47" t="s">
        <v>103</v>
      </c>
      <c r="G31" s="84">
        <v>1</v>
      </c>
      <c r="H31" s="82" t="s">
        <v>826</v>
      </c>
      <c r="I31" s="84"/>
      <c r="J31" s="121" t="s">
        <v>75</v>
      </c>
      <c r="K31" s="121" t="s">
        <v>854</v>
      </c>
      <c r="L31" s="83">
        <v>44621</v>
      </c>
      <c r="M31" s="60">
        <v>44915</v>
      </c>
      <c r="N31" s="37" t="s">
        <v>14</v>
      </c>
      <c r="O31" s="71">
        <v>240000000</v>
      </c>
      <c r="P31" s="84" t="s">
        <v>96</v>
      </c>
      <c r="DO31" s="12"/>
    </row>
    <row r="32" spans="1:119" ht="86.25" customHeight="1" x14ac:dyDescent="0.25">
      <c r="A32" s="119" t="s">
        <v>36</v>
      </c>
      <c r="B32" s="119" t="s">
        <v>101</v>
      </c>
      <c r="C32" s="119" t="s">
        <v>7</v>
      </c>
      <c r="D32" s="42" t="s">
        <v>107</v>
      </c>
      <c r="E32" s="47" t="s">
        <v>73</v>
      </c>
      <c r="F32" s="47" t="s">
        <v>103</v>
      </c>
      <c r="G32" s="84">
        <v>3</v>
      </c>
      <c r="H32" s="82" t="s">
        <v>826</v>
      </c>
      <c r="I32" s="84"/>
      <c r="J32" s="121" t="s">
        <v>75</v>
      </c>
      <c r="K32" s="121" t="s">
        <v>855</v>
      </c>
      <c r="L32" s="83">
        <v>44621</v>
      </c>
      <c r="M32" s="60">
        <v>44915</v>
      </c>
      <c r="N32" s="37" t="s">
        <v>14</v>
      </c>
      <c r="O32" s="71">
        <v>280000000</v>
      </c>
      <c r="P32" s="84" t="s">
        <v>26</v>
      </c>
      <c r="DO32" s="12"/>
    </row>
    <row r="33" spans="1:119" ht="63" customHeight="1" x14ac:dyDescent="0.25">
      <c r="A33" s="119"/>
      <c r="B33" s="119"/>
      <c r="C33" s="195" t="s">
        <v>7</v>
      </c>
      <c r="D33" s="204" t="s">
        <v>108</v>
      </c>
      <c r="E33" s="204" t="s">
        <v>73</v>
      </c>
      <c r="F33" s="204" t="s">
        <v>109</v>
      </c>
      <c r="G33" s="195">
        <v>1</v>
      </c>
      <c r="H33" s="204" t="s">
        <v>826</v>
      </c>
      <c r="I33" s="195"/>
      <c r="J33" s="239" t="s">
        <v>75</v>
      </c>
      <c r="K33" s="121" t="s">
        <v>844</v>
      </c>
      <c r="L33" s="214">
        <v>44621</v>
      </c>
      <c r="M33" s="214">
        <v>44915</v>
      </c>
      <c r="N33" s="195" t="s">
        <v>14</v>
      </c>
      <c r="O33" s="256">
        <v>110000000</v>
      </c>
      <c r="P33" s="195" t="s">
        <v>96</v>
      </c>
      <c r="DO33" s="12"/>
    </row>
    <row r="34" spans="1:119" ht="93" customHeight="1" x14ac:dyDescent="0.25">
      <c r="A34" s="119" t="s">
        <v>36</v>
      </c>
      <c r="B34" s="120" t="s">
        <v>101</v>
      </c>
      <c r="C34" s="197"/>
      <c r="D34" s="206"/>
      <c r="E34" s="206"/>
      <c r="F34" s="206"/>
      <c r="G34" s="197"/>
      <c r="H34" s="206"/>
      <c r="I34" s="197"/>
      <c r="J34" s="241"/>
      <c r="K34" s="121" t="s">
        <v>856</v>
      </c>
      <c r="L34" s="216"/>
      <c r="M34" s="216"/>
      <c r="N34" s="197"/>
      <c r="O34" s="257"/>
      <c r="P34" s="197"/>
      <c r="DO34" s="12"/>
    </row>
    <row r="35" spans="1:119" ht="112.5" customHeight="1" x14ac:dyDescent="0.25">
      <c r="A35" s="119" t="s">
        <v>36</v>
      </c>
      <c r="B35" s="120" t="s">
        <v>101</v>
      </c>
      <c r="C35" s="120" t="s">
        <v>7</v>
      </c>
      <c r="D35" s="42" t="s">
        <v>110</v>
      </c>
      <c r="E35" s="47" t="s">
        <v>73</v>
      </c>
      <c r="F35" s="47" t="s">
        <v>109</v>
      </c>
      <c r="G35" s="84">
        <v>12500</v>
      </c>
      <c r="H35" s="82" t="s">
        <v>857</v>
      </c>
      <c r="I35" s="73" t="s">
        <v>858</v>
      </c>
      <c r="J35" s="121" t="s">
        <v>859</v>
      </c>
      <c r="K35" s="121" t="s">
        <v>860</v>
      </c>
      <c r="L35" s="83">
        <v>44621</v>
      </c>
      <c r="M35" s="60">
        <v>44915</v>
      </c>
      <c r="N35" s="37" t="s">
        <v>14</v>
      </c>
      <c r="O35" s="69">
        <v>640078492</v>
      </c>
      <c r="P35" s="84" t="s">
        <v>26</v>
      </c>
      <c r="DO35" s="12"/>
    </row>
    <row r="36" spans="1:119" ht="82.5" customHeight="1" x14ac:dyDescent="0.25">
      <c r="A36" s="119" t="s">
        <v>36</v>
      </c>
      <c r="B36" s="120" t="s">
        <v>101</v>
      </c>
      <c r="C36" s="120" t="s">
        <v>7</v>
      </c>
      <c r="D36" s="42" t="s">
        <v>111</v>
      </c>
      <c r="E36" s="47" t="s">
        <v>73</v>
      </c>
      <c r="F36" s="47" t="s">
        <v>109</v>
      </c>
      <c r="G36" s="84">
        <v>2</v>
      </c>
      <c r="H36" s="82" t="s">
        <v>829</v>
      </c>
      <c r="I36" s="82" t="s">
        <v>77</v>
      </c>
      <c r="J36" s="121" t="s">
        <v>123</v>
      </c>
      <c r="K36" s="121" t="s">
        <v>861</v>
      </c>
      <c r="L36" s="83">
        <v>44621</v>
      </c>
      <c r="M36" s="60">
        <v>44915</v>
      </c>
      <c r="N36" s="37" t="s">
        <v>14</v>
      </c>
      <c r="O36" s="69">
        <v>200000000</v>
      </c>
      <c r="P36" s="84" t="s">
        <v>96</v>
      </c>
      <c r="DO36" s="12"/>
    </row>
    <row r="37" spans="1:119" ht="82.5" customHeight="1" x14ac:dyDescent="0.25">
      <c r="A37" s="119" t="s">
        <v>36</v>
      </c>
      <c r="B37" s="120" t="s">
        <v>101</v>
      </c>
      <c r="C37" s="120" t="s">
        <v>7</v>
      </c>
      <c r="D37" s="42" t="s">
        <v>112</v>
      </c>
      <c r="E37" s="47" t="s">
        <v>73</v>
      </c>
      <c r="F37" s="47" t="s">
        <v>109</v>
      </c>
      <c r="G37" s="84">
        <v>32000</v>
      </c>
      <c r="H37" s="82" t="s">
        <v>829</v>
      </c>
      <c r="I37" s="82" t="s">
        <v>77</v>
      </c>
      <c r="J37" s="121" t="s">
        <v>78</v>
      </c>
      <c r="K37" s="121" t="s">
        <v>862</v>
      </c>
      <c r="L37" s="83">
        <v>44621</v>
      </c>
      <c r="M37" s="60">
        <v>44915</v>
      </c>
      <c r="N37" s="38" t="s">
        <v>14</v>
      </c>
      <c r="O37" s="74">
        <v>40000000</v>
      </c>
      <c r="P37" s="82" t="s">
        <v>96</v>
      </c>
      <c r="DO37" s="12"/>
    </row>
    <row r="38" spans="1:119" ht="58.5" customHeight="1" x14ac:dyDescent="0.25">
      <c r="A38" s="119" t="s">
        <v>36</v>
      </c>
      <c r="B38" s="120" t="s">
        <v>101</v>
      </c>
      <c r="C38" s="120" t="s">
        <v>7</v>
      </c>
      <c r="D38" s="42" t="s">
        <v>113</v>
      </c>
      <c r="E38" s="47" t="s">
        <v>73</v>
      </c>
      <c r="F38" s="47" t="s">
        <v>109</v>
      </c>
      <c r="G38" s="84">
        <v>1</v>
      </c>
      <c r="H38" s="82" t="s">
        <v>826</v>
      </c>
      <c r="I38" s="75"/>
      <c r="J38" s="188" t="s">
        <v>75</v>
      </c>
      <c r="K38" s="121" t="s">
        <v>863</v>
      </c>
      <c r="L38" s="83">
        <v>44621</v>
      </c>
      <c r="M38" s="60">
        <v>44915</v>
      </c>
      <c r="N38" s="38" t="s">
        <v>14</v>
      </c>
      <c r="O38" s="70">
        <v>90000000</v>
      </c>
      <c r="P38" s="84" t="s">
        <v>96</v>
      </c>
      <c r="DO38" s="12"/>
    </row>
    <row r="39" spans="1:119" ht="58.5" customHeight="1" x14ac:dyDescent="0.25">
      <c r="A39" s="204" t="s">
        <v>36</v>
      </c>
      <c r="B39" s="195" t="s">
        <v>101</v>
      </c>
      <c r="C39" s="195" t="s">
        <v>7</v>
      </c>
      <c r="D39" s="204" t="s">
        <v>114</v>
      </c>
      <c r="E39" s="204" t="s">
        <v>73</v>
      </c>
      <c r="F39" s="204" t="s">
        <v>115</v>
      </c>
      <c r="G39" s="195"/>
      <c r="H39" s="204" t="s">
        <v>864</v>
      </c>
      <c r="I39" s="258"/>
      <c r="J39" s="239" t="s">
        <v>75</v>
      </c>
      <c r="K39" s="121" t="s">
        <v>844</v>
      </c>
      <c r="L39" s="214">
        <v>44621</v>
      </c>
      <c r="M39" s="214">
        <v>44915</v>
      </c>
      <c r="N39" s="195" t="s">
        <v>14</v>
      </c>
      <c r="O39" s="195">
        <v>20000000</v>
      </c>
      <c r="P39" s="195" t="s">
        <v>26</v>
      </c>
      <c r="DO39" s="12"/>
    </row>
    <row r="40" spans="1:119" ht="58.5" customHeight="1" x14ac:dyDescent="0.25">
      <c r="A40" s="206"/>
      <c r="B40" s="197"/>
      <c r="C40" s="197"/>
      <c r="D40" s="206"/>
      <c r="E40" s="206"/>
      <c r="F40" s="206"/>
      <c r="G40" s="197"/>
      <c r="H40" s="206"/>
      <c r="I40" s="259"/>
      <c r="J40" s="241"/>
      <c r="K40" s="121" t="s">
        <v>865</v>
      </c>
      <c r="L40" s="216"/>
      <c r="M40" s="216"/>
      <c r="N40" s="197"/>
      <c r="O40" s="197"/>
      <c r="P40" s="197"/>
      <c r="DO40" s="12"/>
    </row>
    <row r="41" spans="1:119" ht="58.5" customHeight="1" x14ac:dyDescent="0.25">
      <c r="A41" s="119" t="s">
        <v>36</v>
      </c>
      <c r="B41" s="120" t="s">
        <v>101</v>
      </c>
      <c r="C41" s="120" t="s">
        <v>7</v>
      </c>
      <c r="D41" s="42" t="s">
        <v>116</v>
      </c>
      <c r="E41" s="47" t="s">
        <v>73</v>
      </c>
      <c r="F41" s="47" t="s">
        <v>115</v>
      </c>
      <c r="G41" s="84">
        <v>1</v>
      </c>
      <c r="H41" s="82" t="s">
        <v>864</v>
      </c>
      <c r="I41" s="84"/>
      <c r="J41" s="121" t="s">
        <v>75</v>
      </c>
      <c r="K41" s="121" t="s">
        <v>866</v>
      </c>
      <c r="L41" s="83">
        <v>44621</v>
      </c>
      <c r="M41" s="60">
        <v>44915</v>
      </c>
      <c r="N41" s="38" t="s">
        <v>14</v>
      </c>
      <c r="O41" s="85">
        <v>20000000</v>
      </c>
      <c r="P41" s="84" t="s">
        <v>26</v>
      </c>
      <c r="DO41" s="12"/>
    </row>
    <row r="42" spans="1:119" ht="58.5" customHeight="1" x14ac:dyDescent="0.25">
      <c r="A42" s="119" t="s">
        <v>36</v>
      </c>
      <c r="B42" s="120" t="s">
        <v>101</v>
      </c>
      <c r="C42" s="120" t="s">
        <v>7</v>
      </c>
      <c r="D42" s="64" t="s">
        <v>117</v>
      </c>
      <c r="E42" s="47" t="s">
        <v>73</v>
      </c>
      <c r="F42" s="76" t="s">
        <v>115</v>
      </c>
      <c r="G42" s="84">
        <v>1</v>
      </c>
      <c r="H42" s="82" t="s">
        <v>864</v>
      </c>
      <c r="I42" s="84"/>
      <c r="J42" s="121" t="s">
        <v>75</v>
      </c>
      <c r="K42" s="121" t="s">
        <v>867</v>
      </c>
      <c r="L42" s="83">
        <v>44621</v>
      </c>
      <c r="M42" s="60">
        <v>44915</v>
      </c>
      <c r="N42" s="37" t="s">
        <v>14</v>
      </c>
      <c r="O42" s="71">
        <v>15000000</v>
      </c>
      <c r="P42" s="84" t="s">
        <v>26</v>
      </c>
      <c r="DO42" s="12"/>
    </row>
    <row r="43" spans="1:119" ht="58.5" customHeight="1" x14ac:dyDescent="0.25">
      <c r="A43" s="119" t="s">
        <v>36</v>
      </c>
      <c r="B43" s="120" t="s">
        <v>101</v>
      </c>
      <c r="C43" s="120" t="s">
        <v>7</v>
      </c>
      <c r="D43" s="64" t="s">
        <v>118</v>
      </c>
      <c r="E43" s="47" t="s">
        <v>73</v>
      </c>
      <c r="F43" s="76" t="s">
        <v>115</v>
      </c>
      <c r="G43" s="84"/>
      <c r="H43" s="82" t="s">
        <v>864</v>
      </c>
      <c r="I43" s="84"/>
      <c r="J43" s="121" t="s">
        <v>75</v>
      </c>
      <c r="K43" s="88" t="s">
        <v>868</v>
      </c>
      <c r="L43" s="83">
        <v>44621</v>
      </c>
      <c r="M43" s="60">
        <v>44915</v>
      </c>
      <c r="N43" s="37" t="s">
        <v>14</v>
      </c>
      <c r="O43" s="71">
        <v>20000000</v>
      </c>
      <c r="P43" s="84" t="s">
        <v>96</v>
      </c>
      <c r="DO43" s="12"/>
    </row>
    <row r="44" spans="1:119" ht="58.5" customHeight="1" x14ac:dyDescent="0.25">
      <c r="A44" s="119" t="s">
        <v>36</v>
      </c>
      <c r="B44" s="120" t="s">
        <v>101</v>
      </c>
      <c r="C44" s="120" t="s">
        <v>7</v>
      </c>
      <c r="D44" s="42" t="s">
        <v>119</v>
      </c>
      <c r="E44" s="47" t="s">
        <v>73</v>
      </c>
      <c r="F44" s="76" t="s">
        <v>115</v>
      </c>
      <c r="G44" s="84"/>
      <c r="H44" s="82" t="s">
        <v>829</v>
      </c>
      <c r="I44" s="82" t="s">
        <v>77</v>
      </c>
      <c r="J44" s="121" t="s">
        <v>78</v>
      </c>
      <c r="K44" s="121" t="s">
        <v>869</v>
      </c>
      <c r="L44" s="83">
        <v>44621</v>
      </c>
      <c r="M44" s="60">
        <v>44915</v>
      </c>
      <c r="N44" s="37" t="s">
        <v>14</v>
      </c>
      <c r="O44" s="71">
        <v>25000000</v>
      </c>
      <c r="P44" s="84" t="s">
        <v>96</v>
      </c>
      <c r="DO44" s="12"/>
    </row>
    <row r="45" spans="1:119" ht="82.5" customHeight="1" x14ac:dyDescent="0.25">
      <c r="A45" s="119" t="s">
        <v>36</v>
      </c>
      <c r="B45" s="120" t="s">
        <v>101</v>
      </c>
      <c r="C45" s="120" t="s">
        <v>7</v>
      </c>
      <c r="D45" s="42" t="s">
        <v>120</v>
      </c>
      <c r="E45" s="47" t="s">
        <v>73</v>
      </c>
      <c r="F45" s="76" t="s">
        <v>115</v>
      </c>
      <c r="G45" s="84">
        <v>750</v>
      </c>
      <c r="H45" s="82" t="s">
        <v>829</v>
      </c>
      <c r="I45" s="82" t="s">
        <v>77</v>
      </c>
      <c r="J45" s="121" t="s">
        <v>78</v>
      </c>
      <c r="K45" s="121" t="s">
        <v>870</v>
      </c>
      <c r="L45" s="83">
        <v>44621</v>
      </c>
      <c r="M45" s="60">
        <v>44915</v>
      </c>
      <c r="N45" s="37" t="s">
        <v>14</v>
      </c>
      <c r="O45" s="71">
        <v>10000000</v>
      </c>
      <c r="P45" s="84" t="s">
        <v>26</v>
      </c>
      <c r="DO45" s="12"/>
    </row>
    <row r="46" spans="1:119" ht="54.75" customHeight="1" x14ac:dyDescent="0.25">
      <c r="A46" s="204" t="s">
        <v>36</v>
      </c>
      <c r="B46" s="195" t="s">
        <v>101</v>
      </c>
      <c r="C46" s="195" t="s">
        <v>7</v>
      </c>
      <c r="D46" s="204" t="s">
        <v>121</v>
      </c>
      <c r="E46" s="204" t="s">
        <v>73</v>
      </c>
      <c r="F46" s="204" t="s">
        <v>122</v>
      </c>
      <c r="G46" s="195">
        <v>1</v>
      </c>
      <c r="H46" s="204" t="s">
        <v>829</v>
      </c>
      <c r="I46" s="195" t="s">
        <v>77</v>
      </c>
      <c r="J46" s="239" t="s">
        <v>123</v>
      </c>
      <c r="K46" s="121" t="s">
        <v>844</v>
      </c>
      <c r="L46" s="214">
        <v>44621</v>
      </c>
      <c r="M46" s="214">
        <v>44915</v>
      </c>
      <c r="N46" s="195" t="s">
        <v>14</v>
      </c>
      <c r="O46" s="275">
        <v>155000000</v>
      </c>
      <c r="P46" s="195" t="s">
        <v>96</v>
      </c>
      <c r="DO46" s="12"/>
    </row>
    <row r="47" spans="1:119" ht="65.25" customHeight="1" x14ac:dyDescent="0.25">
      <c r="A47" s="206"/>
      <c r="B47" s="197"/>
      <c r="C47" s="197"/>
      <c r="D47" s="206"/>
      <c r="E47" s="206"/>
      <c r="F47" s="206"/>
      <c r="G47" s="197"/>
      <c r="H47" s="206"/>
      <c r="I47" s="197"/>
      <c r="J47" s="241"/>
      <c r="K47" s="121" t="s">
        <v>871</v>
      </c>
      <c r="L47" s="216"/>
      <c r="M47" s="216"/>
      <c r="N47" s="197"/>
      <c r="O47" s="276"/>
      <c r="P47" s="197"/>
      <c r="DO47" s="12"/>
    </row>
    <row r="48" spans="1:119" ht="48" customHeight="1" x14ac:dyDescent="0.25">
      <c r="A48" s="204" t="s">
        <v>36</v>
      </c>
      <c r="B48" s="195" t="s">
        <v>101</v>
      </c>
      <c r="C48" s="195" t="s">
        <v>7</v>
      </c>
      <c r="D48" s="204" t="s">
        <v>124</v>
      </c>
      <c r="E48" s="204" t="s">
        <v>125</v>
      </c>
      <c r="F48" s="204" t="s">
        <v>872</v>
      </c>
      <c r="G48" s="281">
        <v>15000</v>
      </c>
      <c r="H48" s="204" t="s">
        <v>864</v>
      </c>
      <c r="I48" s="77"/>
      <c r="J48" s="239" t="s">
        <v>75</v>
      </c>
      <c r="K48" s="121" t="s">
        <v>844</v>
      </c>
      <c r="L48" s="226">
        <v>44621</v>
      </c>
      <c r="M48" s="226">
        <v>44915</v>
      </c>
      <c r="N48" s="202" t="s">
        <v>14</v>
      </c>
      <c r="O48" s="260">
        <v>65000000</v>
      </c>
      <c r="P48" s="202" t="s">
        <v>26</v>
      </c>
      <c r="DO48" s="12"/>
    </row>
    <row r="49" spans="1:119" ht="64.5" customHeight="1" x14ac:dyDescent="0.25">
      <c r="A49" s="206"/>
      <c r="B49" s="197"/>
      <c r="C49" s="197"/>
      <c r="D49" s="206"/>
      <c r="E49" s="206"/>
      <c r="F49" s="206"/>
      <c r="G49" s="282"/>
      <c r="H49" s="206"/>
      <c r="I49" s="77"/>
      <c r="J49" s="241"/>
      <c r="K49" s="121" t="s">
        <v>873</v>
      </c>
      <c r="L49" s="226"/>
      <c r="M49" s="226"/>
      <c r="N49" s="202"/>
      <c r="O49" s="260"/>
      <c r="P49" s="202"/>
      <c r="DO49" s="12"/>
    </row>
    <row r="50" spans="1:119" ht="51.75" customHeight="1" x14ac:dyDescent="0.25">
      <c r="A50" s="119" t="s">
        <v>36</v>
      </c>
      <c r="B50" s="120" t="s">
        <v>101</v>
      </c>
      <c r="C50" s="120" t="s">
        <v>7</v>
      </c>
      <c r="D50" s="82" t="s">
        <v>126</v>
      </c>
      <c r="E50" s="82" t="s">
        <v>127</v>
      </c>
      <c r="F50" s="47" t="s">
        <v>872</v>
      </c>
      <c r="G50" s="78">
        <v>300</v>
      </c>
      <c r="H50" s="82" t="s">
        <v>864</v>
      </c>
      <c r="I50" s="84"/>
      <c r="J50" s="121" t="s">
        <v>75</v>
      </c>
      <c r="K50" s="121" t="s">
        <v>874</v>
      </c>
      <c r="L50" s="83">
        <v>44621</v>
      </c>
      <c r="M50" s="83">
        <v>44915</v>
      </c>
      <c r="N50" s="84" t="s">
        <v>14</v>
      </c>
      <c r="O50" s="71">
        <v>55000000</v>
      </c>
      <c r="P50" s="84" t="s">
        <v>26</v>
      </c>
      <c r="DO50" s="12"/>
    </row>
    <row r="51" spans="1:119" ht="51" customHeight="1" x14ac:dyDescent="0.25">
      <c r="A51" s="119" t="s">
        <v>36</v>
      </c>
      <c r="B51" s="120" t="s">
        <v>101</v>
      </c>
      <c r="C51" s="120" t="s">
        <v>7</v>
      </c>
      <c r="D51" s="82" t="s">
        <v>128</v>
      </c>
      <c r="E51" s="82" t="s">
        <v>125</v>
      </c>
      <c r="F51" s="47" t="s">
        <v>872</v>
      </c>
      <c r="G51" s="78">
        <v>2</v>
      </c>
      <c r="H51" s="82" t="s">
        <v>864</v>
      </c>
      <c r="I51" s="84"/>
      <c r="J51" s="121" t="s">
        <v>75</v>
      </c>
      <c r="K51" s="121" t="s">
        <v>875</v>
      </c>
      <c r="L51" s="83">
        <v>44621</v>
      </c>
      <c r="M51" s="83">
        <v>44915</v>
      </c>
      <c r="N51" s="84" t="s">
        <v>14</v>
      </c>
      <c r="O51" s="71">
        <v>30000000</v>
      </c>
      <c r="P51" s="84" t="s">
        <v>26</v>
      </c>
      <c r="DO51" s="12"/>
    </row>
    <row r="52" spans="1:119" ht="43.5" customHeight="1" x14ac:dyDescent="0.25">
      <c r="A52" s="119" t="s">
        <v>36</v>
      </c>
      <c r="B52" s="120" t="s">
        <v>101</v>
      </c>
      <c r="C52" s="120" t="s">
        <v>7</v>
      </c>
      <c r="D52" s="82" t="s">
        <v>129</v>
      </c>
      <c r="E52" s="82" t="s">
        <v>125</v>
      </c>
      <c r="F52" s="47" t="s">
        <v>872</v>
      </c>
      <c r="G52" s="78">
        <v>300</v>
      </c>
      <c r="H52" s="82" t="s">
        <v>864</v>
      </c>
      <c r="I52" s="84"/>
      <c r="J52" s="121" t="s">
        <v>75</v>
      </c>
      <c r="K52" s="121" t="s">
        <v>876</v>
      </c>
      <c r="L52" s="83">
        <v>44621</v>
      </c>
      <c r="M52" s="83">
        <v>44915</v>
      </c>
      <c r="N52" s="84" t="s">
        <v>14</v>
      </c>
      <c r="O52" s="71">
        <v>40000000</v>
      </c>
      <c r="P52" s="84" t="s">
        <v>26</v>
      </c>
      <c r="DO52" s="12"/>
    </row>
    <row r="53" spans="1:119" ht="66" customHeight="1" x14ac:dyDescent="0.25">
      <c r="A53" s="119" t="s">
        <v>36</v>
      </c>
      <c r="B53" s="120" t="s">
        <v>101</v>
      </c>
      <c r="C53" s="120" t="s">
        <v>7</v>
      </c>
      <c r="D53" s="82" t="s">
        <v>130</v>
      </c>
      <c r="E53" s="82" t="s">
        <v>125</v>
      </c>
      <c r="F53" s="47" t="s">
        <v>872</v>
      </c>
      <c r="G53" s="78">
        <v>1</v>
      </c>
      <c r="H53" s="82" t="s">
        <v>864</v>
      </c>
      <c r="I53" s="84"/>
      <c r="J53" s="121" t="s">
        <v>75</v>
      </c>
      <c r="K53" s="121" t="s">
        <v>877</v>
      </c>
      <c r="L53" s="83">
        <v>44621</v>
      </c>
      <c r="M53" s="83">
        <v>44915</v>
      </c>
      <c r="N53" s="84" t="s">
        <v>14</v>
      </c>
      <c r="O53" s="71">
        <v>15000000</v>
      </c>
      <c r="P53" s="84" t="s">
        <v>26</v>
      </c>
      <c r="DO53" s="12"/>
    </row>
    <row r="54" spans="1:119" ht="58.5" customHeight="1" x14ac:dyDescent="0.25">
      <c r="A54" s="119" t="s">
        <v>36</v>
      </c>
      <c r="B54" s="120" t="s">
        <v>101</v>
      </c>
      <c r="C54" s="120" t="s">
        <v>7</v>
      </c>
      <c r="D54" s="82" t="s">
        <v>131</v>
      </c>
      <c r="E54" s="82" t="s">
        <v>132</v>
      </c>
      <c r="F54" s="47" t="s">
        <v>872</v>
      </c>
      <c r="G54" s="78">
        <v>4</v>
      </c>
      <c r="H54" s="82" t="s">
        <v>864</v>
      </c>
      <c r="I54" s="84"/>
      <c r="J54" s="121" t="s">
        <v>75</v>
      </c>
      <c r="K54" s="121" t="s">
        <v>878</v>
      </c>
      <c r="L54" s="83">
        <v>44621</v>
      </c>
      <c r="M54" s="83">
        <v>44915</v>
      </c>
      <c r="N54" s="84" t="s">
        <v>14</v>
      </c>
      <c r="O54" s="71">
        <v>50000000</v>
      </c>
      <c r="P54" s="84" t="s">
        <v>26</v>
      </c>
      <c r="DO54" s="12"/>
    </row>
    <row r="55" spans="1:119" ht="166.5" customHeight="1" x14ac:dyDescent="0.25">
      <c r="A55" s="119" t="s">
        <v>39</v>
      </c>
      <c r="B55" s="119" t="s">
        <v>56</v>
      </c>
      <c r="C55" s="120" t="s">
        <v>7</v>
      </c>
      <c r="D55" s="82" t="s">
        <v>133</v>
      </c>
      <c r="E55" s="82" t="s">
        <v>142</v>
      </c>
      <c r="F55" s="82" t="s">
        <v>134</v>
      </c>
      <c r="G55" s="82">
        <v>1125</v>
      </c>
      <c r="H55" s="82" t="s">
        <v>135</v>
      </c>
      <c r="I55" s="75">
        <v>20220022000036</v>
      </c>
      <c r="J55" s="121" t="s">
        <v>136</v>
      </c>
      <c r="K55" s="121" t="s">
        <v>137</v>
      </c>
      <c r="L55" s="83">
        <v>44562</v>
      </c>
      <c r="M55" s="83">
        <v>44926</v>
      </c>
      <c r="N55" s="37" t="s">
        <v>14</v>
      </c>
      <c r="O55" s="90">
        <v>550121351766</v>
      </c>
      <c r="P55" s="82" t="s">
        <v>26</v>
      </c>
    </row>
    <row r="56" spans="1:119" ht="146.25" customHeight="1" x14ac:dyDescent="0.25">
      <c r="A56" s="119" t="s">
        <v>39</v>
      </c>
      <c r="B56" s="119" t="s">
        <v>56</v>
      </c>
      <c r="C56" s="120" t="s">
        <v>7</v>
      </c>
      <c r="D56" s="82" t="s">
        <v>133</v>
      </c>
      <c r="E56" s="82" t="s">
        <v>134</v>
      </c>
      <c r="F56" s="82" t="s">
        <v>134</v>
      </c>
      <c r="G56" s="82">
        <v>1125</v>
      </c>
      <c r="H56" s="82" t="s">
        <v>135</v>
      </c>
      <c r="I56" s="75">
        <v>20220022000036</v>
      </c>
      <c r="J56" s="121" t="s">
        <v>136</v>
      </c>
      <c r="K56" s="121" t="s">
        <v>137</v>
      </c>
      <c r="L56" s="83">
        <v>44562</v>
      </c>
      <c r="M56" s="83">
        <v>44926</v>
      </c>
      <c r="N56" s="37" t="s">
        <v>14</v>
      </c>
      <c r="O56" s="90">
        <v>550121351766</v>
      </c>
      <c r="P56" s="82" t="s">
        <v>26</v>
      </c>
    </row>
    <row r="57" spans="1:119" ht="45" customHeight="1" x14ac:dyDescent="0.25">
      <c r="A57" s="119" t="s">
        <v>39</v>
      </c>
      <c r="B57" s="119" t="s">
        <v>56</v>
      </c>
      <c r="C57" s="120" t="s">
        <v>7</v>
      </c>
      <c r="D57" s="82" t="s">
        <v>133</v>
      </c>
      <c r="E57" s="82" t="s">
        <v>134</v>
      </c>
      <c r="F57" s="82" t="s">
        <v>134</v>
      </c>
      <c r="G57" s="82">
        <v>1125</v>
      </c>
      <c r="H57" s="82" t="s">
        <v>139</v>
      </c>
      <c r="I57" s="75">
        <v>2021002200163</v>
      </c>
      <c r="J57" s="121" t="s">
        <v>140</v>
      </c>
      <c r="K57" s="121" t="s">
        <v>141</v>
      </c>
      <c r="L57" s="83">
        <v>44620</v>
      </c>
      <c r="M57" s="83">
        <v>44896</v>
      </c>
      <c r="N57" s="37" t="s">
        <v>14</v>
      </c>
      <c r="O57" s="90">
        <v>88992464822</v>
      </c>
      <c r="P57" s="82" t="s">
        <v>26</v>
      </c>
    </row>
    <row r="58" spans="1:119" ht="45" x14ac:dyDescent="0.25">
      <c r="A58" s="119" t="s">
        <v>39</v>
      </c>
      <c r="B58" s="119" t="s">
        <v>56</v>
      </c>
      <c r="C58" s="120" t="s">
        <v>7</v>
      </c>
      <c r="D58" s="82" t="s">
        <v>143</v>
      </c>
      <c r="E58" s="82" t="s">
        <v>134</v>
      </c>
      <c r="F58" s="82" t="s">
        <v>134</v>
      </c>
      <c r="G58" s="82">
        <v>5000</v>
      </c>
      <c r="H58" s="82" t="s">
        <v>144</v>
      </c>
      <c r="I58" s="75" t="s">
        <v>145</v>
      </c>
      <c r="J58" s="121" t="s">
        <v>146</v>
      </c>
      <c r="K58" s="121" t="s">
        <v>147</v>
      </c>
      <c r="L58" s="83">
        <v>44593</v>
      </c>
      <c r="M58" s="83">
        <v>44926</v>
      </c>
      <c r="N58" s="37" t="s">
        <v>24</v>
      </c>
      <c r="O58" s="90">
        <v>0</v>
      </c>
      <c r="P58" s="82" t="s">
        <v>27</v>
      </c>
    </row>
    <row r="59" spans="1:119" ht="56.25" x14ac:dyDescent="0.25">
      <c r="A59" s="119" t="s">
        <v>39</v>
      </c>
      <c r="B59" s="119" t="s">
        <v>56</v>
      </c>
      <c r="C59" s="120" t="s">
        <v>7</v>
      </c>
      <c r="D59" s="82" t="s">
        <v>148</v>
      </c>
      <c r="E59" s="82" t="s">
        <v>134</v>
      </c>
      <c r="F59" s="82" t="s">
        <v>134</v>
      </c>
      <c r="G59" s="82">
        <v>40</v>
      </c>
      <c r="H59" s="82" t="s">
        <v>149</v>
      </c>
      <c r="I59" s="75"/>
      <c r="J59" s="121" t="s">
        <v>150</v>
      </c>
      <c r="K59" s="121" t="s">
        <v>151</v>
      </c>
      <c r="L59" s="83">
        <v>44593</v>
      </c>
      <c r="M59" s="83">
        <v>44926</v>
      </c>
      <c r="N59" s="37" t="s">
        <v>14</v>
      </c>
      <c r="O59" s="90">
        <v>302898847348</v>
      </c>
      <c r="P59" s="82" t="s">
        <v>26</v>
      </c>
    </row>
    <row r="60" spans="1:119" ht="45" x14ac:dyDescent="0.25">
      <c r="A60" s="119" t="s">
        <v>39</v>
      </c>
      <c r="B60" s="119" t="s">
        <v>56</v>
      </c>
      <c r="C60" s="120" t="s">
        <v>7</v>
      </c>
      <c r="D60" s="82" t="s">
        <v>152</v>
      </c>
      <c r="E60" s="82" t="s">
        <v>134</v>
      </c>
      <c r="F60" s="82" t="s">
        <v>134</v>
      </c>
      <c r="G60" s="82">
        <v>150</v>
      </c>
      <c r="H60" s="82" t="s">
        <v>153</v>
      </c>
      <c r="I60" s="75">
        <v>20220022000036</v>
      </c>
      <c r="J60" s="121" t="s">
        <v>154</v>
      </c>
      <c r="K60" s="121" t="s">
        <v>155</v>
      </c>
      <c r="L60" s="83">
        <v>44593</v>
      </c>
      <c r="M60" s="83">
        <v>44773</v>
      </c>
      <c r="N60" s="37" t="s">
        <v>14</v>
      </c>
      <c r="O60" s="90">
        <v>1921422850</v>
      </c>
      <c r="P60" s="82" t="s">
        <v>26</v>
      </c>
    </row>
    <row r="61" spans="1:119" ht="45" x14ac:dyDescent="0.25">
      <c r="A61" s="119" t="s">
        <v>39</v>
      </c>
      <c r="B61" s="119" t="s">
        <v>56</v>
      </c>
      <c r="C61" s="120" t="s">
        <v>7</v>
      </c>
      <c r="D61" s="82" t="s">
        <v>152</v>
      </c>
      <c r="E61" s="82" t="s">
        <v>134</v>
      </c>
      <c r="F61" s="82" t="s">
        <v>134</v>
      </c>
      <c r="G61" s="82">
        <v>160</v>
      </c>
      <c r="H61" s="82" t="s">
        <v>156</v>
      </c>
      <c r="I61" s="75" t="s">
        <v>157</v>
      </c>
      <c r="J61" s="121" t="s">
        <v>154</v>
      </c>
      <c r="K61" s="121" t="s">
        <v>158</v>
      </c>
      <c r="L61" s="83">
        <v>44774</v>
      </c>
      <c r="M61" s="83">
        <v>44910</v>
      </c>
      <c r="N61" s="37" t="s">
        <v>14</v>
      </c>
      <c r="O61" s="90">
        <v>1973137200</v>
      </c>
      <c r="P61" s="82" t="s">
        <v>26</v>
      </c>
    </row>
    <row r="62" spans="1:119" ht="45" x14ac:dyDescent="0.25">
      <c r="A62" s="119" t="s">
        <v>39</v>
      </c>
      <c r="B62" s="119" t="s">
        <v>56</v>
      </c>
      <c r="C62" s="120" t="s">
        <v>7</v>
      </c>
      <c r="D62" s="82" t="s">
        <v>152</v>
      </c>
      <c r="E62" s="82" t="s">
        <v>134</v>
      </c>
      <c r="F62" s="82" t="s">
        <v>134</v>
      </c>
      <c r="G62" s="82">
        <v>300</v>
      </c>
      <c r="H62" s="82" t="s">
        <v>159</v>
      </c>
      <c r="I62" s="75">
        <v>2021000100151</v>
      </c>
      <c r="J62" s="121" t="s">
        <v>160</v>
      </c>
      <c r="K62" s="121" t="s">
        <v>161</v>
      </c>
      <c r="L62" s="83">
        <v>44593</v>
      </c>
      <c r="M62" s="83">
        <v>44896</v>
      </c>
      <c r="N62" s="37" t="s">
        <v>14</v>
      </c>
      <c r="O62" s="90">
        <v>4832683952</v>
      </c>
      <c r="P62" s="82" t="s">
        <v>26</v>
      </c>
      <c r="Z62" s="4" t="s">
        <v>7</v>
      </c>
    </row>
    <row r="63" spans="1:119" ht="45" x14ac:dyDescent="0.25">
      <c r="A63" s="119" t="s">
        <v>39</v>
      </c>
      <c r="B63" s="119" t="s">
        <v>56</v>
      </c>
      <c r="C63" s="120" t="s">
        <v>7</v>
      </c>
      <c r="D63" s="82" t="s">
        <v>162</v>
      </c>
      <c r="E63" s="82" t="s">
        <v>134</v>
      </c>
      <c r="F63" s="82" t="s">
        <v>134</v>
      </c>
      <c r="G63" s="82">
        <v>750</v>
      </c>
      <c r="H63" s="82" t="s">
        <v>135</v>
      </c>
      <c r="I63" s="75">
        <v>20220022000036</v>
      </c>
      <c r="J63" s="121" t="s">
        <v>163</v>
      </c>
      <c r="K63" s="121" t="s">
        <v>164</v>
      </c>
      <c r="L63" s="83">
        <v>44562</v>
      </c>
      <c r="M63" s="83">
        <v>44926</v>
      </c>
      <c r="N63" s="37" t="s">
        <v>14</v>
      </c>
      <c r="O63" s="90">
        <v>868800600</v>
      </c>
      <c r="P63" s="82" t="s">
        <v>26</v>
      </c>
      <c r="Z63" s="4" t="s">
        <v>5</v>
      </c>
    </row>
    <row r="64" spans="1:119" ht="45" x14ac:dyDescent="0.25">
      <c r="A64" s="119" t="s">
        <v>39</v>
      </c>
      <c r="B64" s="119" t="s">
        <v>56</v>
      </c>
      <c r="C64" s="120" t="s">
        <v>7</v>
      </c>
      <c r="D64" s="82" t="s">
        <v>165</v>
      </c>
      <c r="E64" s="82" t="s">
        <v>134</v>
      </c>
      <c r="F64" s="82" t="s">
        <v>134</v>
      </c>
      <c r="G64" s="82">
        <v>1</v>
      </c>
      <c r="H64" s="82" t="s">
        <v>135</v>
      </c>
      <c r="I64" s="75">
        <v>20220022000036</v>
      </c>
      <c r="J64" s="121" t="s">
        <v>166</v>
      </c>
      <c r="K64" s="121" t="s">
        <v>167</v>
      </c>
      <c r="L64" s="83">
        <v>44585</v>
      </c>
      <c r="M64" s="83">
        <v>44926</v>
      </c>
      <c r="N64" s="37" t="s">
        <v>14</v>
      </c>
      <c r="O64" s="90">
        <v>6275097898</v>
      </c>
      <c r="P64" s="82" t="s">
        <v>26</v>
      </c>
      <c r="Z64" s="4" t="s">
        <v>6</v>
      </c>
    </row>
    <row r="65" spans="1:16" ht="56.25" x14ac:dyDescent="0.25">
      <c r="A65" s="119" t="s">
        <v>39</v>
      </c>
      <c r="B65" s="119" t="s">
        <v>56</v>
      </c>
      <c r="C65" s="120" t="s">
        <v>7</v>
      </c>
      <c r="D65" s="82" t="s">
        <v>168</v>
      </c>
      <c r="E65" s="82" t="s">
        <v>134</v>
      </c>
      <c r="F65" s="82" t="s">
        <v>134</v>
      </c>
      <c r="G65" s="82">
        <v>2</v>
      </c>
      <c r="H65" s="82" t="s">
        <v>169</v>
      </c>
      <c r="I65" s="75" t="s">
        <v>170</v>
      </c>
      <c r="J65" s="121" t="s">
        <v>171</v>
      </c>
      <c r="K65" s="121" t="s">
        <v>172</v>
      </c>
      <c r="L65" s="83">
        <v>44621</v>
      </c>
      <c r="M65" s="83">
        <v>44896</v>
      </c>
      <c r="N65" s="37" t="s">
        <v>14</v>
      </c>
      <c r="O65" s="90">
        <v>215464146</v>
      </c>
      <c r="P65" s="82" t="s">
        <v>26</v>
      </c>
    </row>
    <row r="66" spans="1:16" ht="56.25" x14ac:dyDescent="0.25">
      <c r="A66" s="119" t="s">
        <v>39</v>
      </c>
      <c r="B66" s="119" t="s">
        <v>56</v>
      </c>
      <c r="C66" s="120" t="s">
        <v>7</v>
      </c>
      <c r="D66" s="82" t="s">
        <v>168</v>
      </c>
      <c r="E66" s="82" t="s">
        <v>134</v>
      </c>
      <c r="F66" s="82" t="s">
        <v>134</v>
      </c>
      <c r="G66" s="82">
        <v>2</v>
      </c>
      <c r="H66" s="82" t="s">
        <v>135</v>
      </c>
      <c r="I66" s="75">
        <v>20220022000036</v>
      </c>
      <c r="J66" s="121" t="s">
        <v>166</v>
      </c>
      <c r="K66" s="121" t="s">
        <v>173</v>
      </c>
      <c r="L66" s="83">
        <v>44593</v>
      </c>
      <c r="M66" s="83">
        <v>44926</v>
      </c>
      <c r="N66" s="37" t="s">
        <v>14</v>
      </c>
      <c r="O66" s="90">
        <v>543737376</v>
      </c>
      <c r="P66" s="82" t="s">
        <v>27</v>
      </c>
    </row>
    <row r="67" spans="1:16" ht="45" x14ac:dyDescent="0.25">
      <c r="A67" s="119" t="s">
        <v>39</v>
      </c>
      <c r="B67" s="119" t="s">
        <v>56</v>
      </c>
      <c r="C67" s="120" t="s">
        <v>7</v>
      </c>
      <c r="D67" s="82" t="s">
        <v>174</v>
      </c>
      <c r="E67" s="82" t="s">
        <v>134</v>
      </c>
      <c r="F67" s="82" t="s">
        <v>134</v>
      </c>
      <c r="G67" s="82">
        <v>1</v>
      </c>
      <c r="H67" s="82" t="s">
        <v>175</v>
      </c>
      <c r="I67" s="75" t="s">
        <v>176</v>
      </c>
      <c r="J67" s="121" t="s">
        <v>177</v>
      </c>
      <c r="K67" s="121" t="s">
        <v>178</v>
      </c>
      <c r="L67" s="83">
        <v>44713</v>
      </c>
      <c r="M67" s="83">
        <v>44926</v>
      </c>
      <c r="N67" s="37" t="s">
        <v>14</v>
      </c>
      <c r="O67" s="90"/>
      <c r="P67" s="82" t="s">
        <v>26</v>
      </c>
    </row>
    <row r="68" spans="1:16" ht="56.25" customHeight="1" x14ac:dyDescent="0.25">
      <c r="A68" s="119" t="s">
        <v>39</v>
      </c>
      <c r="B68" s="119" t="s">
        <v>56</v>
      </c>
      <c r="C68" s="120" t="s">
        <v>7</v>
      </c>
      <c r="D68" s="82" t="s">
        <v>179</v>
      </c>
      <c r="E68" s="82" t="s">
        <v>134</v>
      </c>
      <c r="F68" s="82" t="s">
        <v>134</v>
      </c>
      <c r="G68" s="82">
        <v>1</v>
      </c>
      <c r="H68" s="82" t="s">
        <v>144</v>
      </c>
      <c r="I68" s="75" t="s">
        <v>145</v>
      </c>
      <c r="J68" s="121" t="s">
        <v>180</v>
      </c>
      <c r="K68" s="121" t="s">
        <v>181</v>
      </c>
      <c r="L68" s="83">
        <v>44621</v>
      </c>
      <c r="M68" s="83">
        <v>44926</v>
      </c>
      <c r="N68" s="37" t="s">
        <v>24</v>
      </c>
      <c r="O68" s="90"/>
      <c r="P68" s="82" t="s">
        <v>27</v>
      </c>
    </row>
    <row r="69" spans="1:16" ht="67.5" x14ac:dyDescent="0.25">
      <c r="A69" s="119" t="s">
        <v>39</v>
      </c>
      <c r="B69" s="119" t="s">
        <v>56</v>
      </c>
      <c r="C69" s="120" t="s">
        <v>7</v>
      </c>
      <c r="D69" s="82" t="s">
        <v>182</v>
      </c>
      <c r="E69" s="82" t="s">
        <v>134</v>
      </c>
      <c r="F69" s="82" t="s">
        <v>134</v>
      </c>
      <c r="G69" s="82">
        <v>2</v>
      </c>
      <c r="H69" s="82" t="s">
        <v>144</v>
      </c>
      <c r="I69" s="75" t="s">
        <v>145</v>
      </c>
      <c r="J69" s="121" t="s">
        <v>183</v>
      </c>
      <c r="K69" s="121" t="s">
        <v>184</v>
      </c>
      <c r="L69" s="83">
        <v>44621</v>
      </c>
      <c r="M69" s="83">
        <v>44926</v>
      </c>
      <c r="N69" s="37" t="s">
        <v>24</v>
      </c>
      <c r="O69" s="90"/>
      <c r="P69" s="82" t="s">
        <v>27</v>
      </c>
    </row>
    <row r="70" spans="1:16" ht="67.5" x14ac:dyDescent="0.25">
      <c r="A70" s="119" t="s">
        <v>39</v>
      </c>
      <c r="B70" s="119" t="s">
        <v>56</v>
      </c>
      <c r="C70" s="120" t="s">
        <v>7</v>
      </c>
      <c r="D70" s="82" t="s">
        <v>185</v>
      </c>
      <c r="E70" s="82" t="s">
        <v>134</v>
      </c>
      <c r="F70" s="82" t="s">
        <v>134</v>
      </c>
      <c r="G70" s="82">
        <v>46</v>
      </c>
      <c r="H70" s="82" t="s">
        <v>144</v>
      </c>
      <c r="I70" s="75" t="s">
        <v>145</v>
      </c>
      <c r="J70" s="121" t="s">
        <v>186</v>
      </c>
      <c r="K70" s="121" t="s">
        <v>187</v>
      </c>
      <c r="L70" s="83">
        <v>44621</v>
      </c>
      <c r="M70" s="83">
        <v>44926</v>
      </c>
      <c r="N70" s="37" t="s">
        <v>24</v>
      </c>
      <c r="O70" s="90"/>
      <c r="P70" s="82" t="s">
        <v>27</v>
      </c>
    </row>
    <row r="71" spans="1:16" ht="22.5" x14ac:dyDescent="0.25">
      <c r="A71" s="119" t="s">
        <v>39</v>
      </c>
      <c r="B71" s="119" t="s">
        <v>56</v>
      </c>
      <c r="C71" s="120" t="s">
        <v>7</v>
      </c>
      <c r="D71" s="82" t="s">
        <v>188</v>
      </c>
      <c r="E71" s="82" t="s">
        <v>134</v>
      </c>
      <c r="F71" s="82" t="s">
        <v>134</v>
      </c>
      <c r="G71" s="82">
        <v>1</v>
      </c>
      <c r="H71" s="82" t="s">
        <v>189</v>
      </c>
      <c r="I71" s="75" t="s">
        <v>176</v>
      </c>
      <c r="J71" s="121" t="s">
        <v>190</v>
      </c>
      <c r="K71" s="121" t="s">
        <v>191</v>
      </c>
      <c r="L71" s="83">
        <v>44621</v>
      </c>
      <c r="M71" s="83">
        <v>44926</v>
      </c>
      <c r="N71" s="37" t="s">
        <v>14</v>
      </c>
      <c r="O71" s="90">
        <v>3000000000</v>
      </c>
      <c r="P71" s="82" t="s">
        <v>26</v>
      </c>
    </row>
    <row r="72" spans="1:16" ht="45" x14ac:dyDescent="0.25">
      <c r="A72" s="119" t="s">
        <v>39</v>
      </c>
      <c r="B72" s="119" t="s">
        <v>56</v>
      </c>
      <c r="C72" s="120" t="s">
        <v>7</v>
      </c>
      <c r="D72" s="82" t="s">
        <v>192</v>
      </c>
      <c r="E72" s="82" t="s">
        <v>134</v>
      </c>
      <c r="F72" s="82" t="s">
        <v>134</v>
      </c>
      <c r="G72" s="82">
        <v>1</v>
      </c>
      <c r="H72" s="82" t="s">
        <v>159</v>
      </c>
      <c r="I72" s="75">
        <v>2021000100151</v>
      </c>
      <c r="J72" s="121" t="s">
        <v>193</v>
      </c>
      <c r="K72" s="121" t="s">
        <v>161</v>
      </c>
      <c r="L72" s="83">
        <v>44593</v>
      </c>
      <c r="M72" s="83">
        <v>44896</v>
      </c>
      <c r="N72" s="37" t="s">
        <v>14</v>
      </c>
      <c r="O72" s="90">
        <v>4832683952</v>
      </c>
      <c r="P72" s="82" t="s">
        <v>26</v>
      </c>
    </row>
    <row r="73" spans="1:16" ht="45" x14ac:dyDescent="0.25">
      <c r="A73" s="119" t="s">
        <v>39</v>
      </c>
      <c r="B73" s="119" t="s">
        <v>56</v>
      </c>
      <c r="C73" s="120" t="s">
        <v>7</v>
      </c>
      <c r="D73" s="82" t="s">
        <v>194</v>
      </c>
      <c r="E73" s="82" t="s">
        <v>134</v>
      </c>
      <c r="F73" s="82" t="s">
        <v>134</v>
      </c>
      <c r="G73" s="82">
        <v>1</v>
      </c>
      <c r="H73" s="82" t="s">
        <v>156</v>
      </c>
      <c r="I73" s="75" t="s">
        <v>170</v>
      </c>
      <c r="J73" s="121" t="s">
        <v>154</v>
      </c>
      <c r="K73" s="121" t="s">
        <v>195</v>
      </c>
      <c r="L73" s="83">
        <v>44774</v>
      </c>
      <c r="M73" s="83">
        <v>44896</v>
      </c>
      <c r="N73" s="37" t="s">
        <v>14</v>
      </c>
      <c r="O73" s="90">
        <v>1973137200</v>
      </c>
      <c r="P73" s="82" t="s">
        <v>26</v>
      </c>
    </row>
    <row r="74" spans="1:16" ht="33.75" x14ac:dyDescent="0.25">
      <c r="A74" s="119" t="s">
        <v>39</v>
      </c>
      <c r="B74" s="119" t="s">
        <v>56</v>
      </c>
      <c r="C74" s="120" t="s">
        <v>7</v>
      </c>
      <c r="D74" s="82" t="s">
        <v>196</v>
      </c>
      <c r="E74" s="82" t="s">
        <v>134</v>
      </c>
      <c r="F74" s="82" t="s">
        <v>134</v>
      </c>
      <c r="G74" s="82">
        <v>17</v>
      </c>
      <c r="H74" s="82" t="s">
        <v>144</v>
      </c>
      <c r="I74" s="75" t="s">
        <v>145</v>
      </c>
      <c r="J74" s="121" t="s">
        <v>197</v>
      </c>
      <c r="K74" s="121" t="s">
        <v>198</v>
      </c>
      <c r="L74" s="83"/>
      <c r="M74" s="83"/>
      <c r="N74" s="37" t="s">
        <v>24</v>
      </c>
      <c r="O74" s="90"/>
      <c r="P74" s="82" t="s">
        <v>27</v>
      </c>
    </row>
    <row r="75" spans="1:16" ht="45" x14ac:dyDescent="0.25">
      <c r="A75" s="119" t="s">
        <v>39</v>
      </c>
      <c r="B75" s="119" t="s">
        <v>56</v>
      </c>
      <c r="C75" s="120" t="s">
        <v>7</v>
      </c>
      <c r="D75" s="82" t="s">
        <v>199</v>
      </c>
      <c r="E75" s="82" t="s">
        <v>134</v>
      </c>
      <c r="F75" s="82" t="s">
        <v>134</v>
      </c>
      <c r="G75" s="82">
        <v>1</v>
      </c>
      <c r="H75" s="82" t="s">
        <v>135</v>
      </c>
      <c r="I75" s="75">
        <v>20220022000036</v>
      </c>
      <c r="J75" s="121" t="s">
        <v>200</v>
      </c>
      <c r="K75" s="121" t="s">
        <v>201</v>
      </c>
      <c r="L75" s="83">
        <v>44621</v>
      </c>
      <c r="M75" s="83">
        <v>44743</v>
      </c>
      <c r="N75" s="37" t="s">
        <v>14</v>
      </c>
      <c r="O75" s="90">
        <v>209202000</v>
      </c>
      <c r="P75" s="82" t="s">
        <v>26</v>
      </c>
    </row>
    <row r="76" spans="1:16" ht="56.25" customHeight="1" x14ac:dyDescent="0.25">
      <c r="A76" s="119" t="s">
        <v>39</v>
      </c>
      <c r="B76" s="119" t="s">
        <v>56</v>
      </c>
      <c r="C76" s="120" t="s">
        <v>7</v>
      </c>
      <c r="D76" s="82" t="s">
        <v>202</v>
      </c>
      <c r="E76" s="82" t="s">
        <v>134</v>
      </c>
      <c r="F76" s="82" t="s">
        <v>134</v>
      </c>
      <c r="G76" s="82">
        <v>60</v>
      </c>
      <c r="H76" s="82" t="s">
        <v>203</v>
      </c>
      <c r="I76" s="75" t="s">
        <v>170</v>
      </c>
      <c r="J76" s="121" t="s">
        <v>204</v>
      </c>
      <c r="K76" s="121" t="s">
        <v>205</v>
      </c>
      <c r="L76" s="83">
        <v>44652</v>
      </c>
      <c r="M76" s="83">
        <v>44926</v>
      </c>
      <c r="N76" s="37" t="s">
        <v>14</v>
      </c>
      <c r="O76" s="90">
        <v>590414903</v>
      </c>
      <c r="P76" s="82" t="s">
        <v>26</v>
      </c>
    </row>
    <row r="77" spans="1:16" ht="33.75" x14ac:dyDescent="0.25">
      <c r="A77" s="119" t="s">
        <v>39</v>
      </c>
      <c r="B77" s="119" t="s">
        <v>56</v>
      </c>
      <c r="C77" s="120" t="s">
        <v>7</v>
      </c>
      <c r="D77" s="82" t="s">
        <v>206</v>
      </c>
      <c r="E77" s="82" t="s">
        <v>134</v>
      </c>
      <c r="F77" s="82" t="s">
        <v>134</v>
      </c>
      <c r="G77" s="82">
        <v>1</v>
      </c>
      <c r="H77" s="82" t="s">
        <v>144</v>
      </c>
      <c r="I77" s="75" t="s">
        <v>145</v>
      </c>
      <c r="J77" s="121" t="s">
        <v>207</v>
      </c>
      <c r="K77" s="121" t="s">
        <v>208</v>
      </c>
      <c r="L77" s="83">
        <v>44593</v>
      </c>
      <c r="M77" s="83">
        <v>44926</v>
      </c>
      <c r="N77" s="37" t="s">
        <v>24</v>
      </c>
      <c r="O77" s="90"/>
      <c r="P77" s="82" t="s">
        <v>27</v>
      </c>
    </row>
    <row r="78" spans="1:16" ht="56.25" x14ac:dyDescent="0.25">
      <c r="A78" s="119" t="s">
        <v>39</v>
      </c>
      <c r="B78" s="119" t="s">
        <v>56</v>
      </c>
      <c r="C78" s="120" t="s">
        <v>7</v>
      </c>
      <c r="D78" s="82" t="s">
        <v>209</v>
      </c>
      <c r="E78" s="82" t="s">
        <v>210</v>
      </c>
      <c r="F78" s="82" t="s">
        <v>210</v>
      </c>
      <c r="G78" s="82">
        <v>1</v>
      </c>
      <c r="H78" s="82" t="s">
        <v>144</v>
      </c>
      <c r="I78" s="75" t="s">
        <v>145</v>
      </c>
      <c r="J78" s="121" t="s">
        <v>211</v>
      </c>
      <c r="K78" s="121" t="s">
        <v>212</v>
      </c>
      <c r="L78" s="83">
        <v>44593</v>
      </c>
      <c r="M78" s="83">
        <v>44926</v>
      </c>
      <c r="N78" s="37" t="s">
        <v>24</v>
      </c>
      <c r="O78" s="90"/>
      <c r="P78" s="82" t="s">
        <v>27</v>
      </c>
    </row>
    <row r="79" spans="1:16" ht="33.75" x14ac:dyDescent="0.25">
      <c r="A79" s="119" t="s">
        <v>39</v>
      </c>
      <c r="B79" s="119" t="s">
        <v>56</v>
      </c>
      <c r="C79" s="120" t="s">
        <v>7</v>
      </c>
      <c r="D79" s="82" t="s">
        <v>213</v>
      </c>
      <c r="E79" s="82" t="s">
        <v>210</v>
      </c>
      <c r="F79" s="82" t="s">
        <v>210</v>
      </c>
      <c r="G79" s="82">
        <v>1</v>
      </c>
      <c r="H79" s="82" t="s">
        <v>144</v>
      </c>
      <c r="I79" s="75" t="s">
        <v>145</v>
      </c>
      <c r="J79" s="121" t="s">
        <v>214</v>
      </c>
      <c r="K79" s="121" t="s">
        <v>215</v>
      </c>
      <c r="L79" s="83">
        <v>44593</v>
      </c>
      <c r="M79" s="83">
        <v>44926</v>
      </c>
      <c r="N79" s="37" t="s">
        <v>24</v>
      </c>
      <c r="O79" s="90"/>
      <c r="P79" s="82" t="s">
        <v>27</v>
      </c>
    </row>
    <row r="80" spans="1:16" ht="22.5" x14ac:dyDescent="0.25">
      <c r="A80" s="119" t="s">
        <v>39</v>
      </c>
      <c r="B80" s="119" t="s">
        <v>56</v>
      </c>
      <c r="C80" s="120" t="s">
        <v>7</v>
      </c>
      <c r="D80" s="82" t="s">
        <v>216</v>
      </c>
      <c r="E80" s="82" t="s">
        <v>210</v>
      </c>
      <c r="F80" s="82" t="s">
        <v>210</v>
      </c>
      <c r="G80" s="82">
        <v>1</v>
      </c>
      <c r="H80" s="82" t="s">
        <v>144</v>
      </c>
      <c r="I80" s="75" t="s">
        <v>145</v>
      </c>
      <c r="J80" s="121" t="s">
        <v>217</v>
      </c>
      <c r="K80" s="121" t="s">
        <v>218</v>
      </c>
      <c r="L80" s="83">
        <v>44593</v>
      </c>
      <c r="M80" s="83">
        <v>44926</v>
      </c>
      <c r="N80" s="37" t="s">
        <v>24</v>
      </c>
      <c r="O80" s="90"/>
      <c r="P80" s="82" t="s">
        <v>27</v>
      </c>
    </row>
    <row r="81" spans="1:16" ht="45" x14ac:dyDescent="0.25">
      <c r="A81" s="119" t="s">
        <v>39</v>
      </c>
      <c r="B81" s="119" t="s">
        <v>56</v>
      </c>
      <c r="C81" s="120" t="s">
        <v>7</v>
      </c>
      <c r="D81" s="82" t="s">
        <v>219</v>
      </c>
      <c r="E81" s="82" t="s">
        <v>210</v>
      </c>
      <c r="F81" s="82" t="s">
        <v>210</v>
      </c>
      <c r="G81" s="82">
        <v>10832</v>
      </c>
      <c r="H81" s="82" t="s">
        <v>220</v>
      </c>
      <c r="I81" s="75" t="s">
        <v>170</v>
      </c>
      <c r="J81" s="121" t="s">
        <v>221</v>
      </c>
      <c r="K81" s="121" t="s">
        <v>222</v>
      </c>
      <c r="L81" s="83">
        <v>44593</v>
      </c>
      <c r="M81" s="83">
        <v>44926</v>
      </c>
      <c r="N81" s="37" t="s">
        <v>14</v>
      </c>
      <c r="O81" s="90">
        <v>8742005934</v>
      </c>
      <c r="P81" s="82" t="s">
        <v>26</v>
      </c>
    </row>
    <row r="82" spans="1:16" ht="33.75" x14ac:dyDescent="0.25">
      <c r="A82" s="119" t="s">
        <v>39</v>
      </c>
      <c r="B82" s="119" t="s">
        <v>56</v>
      </c>
      <c r="C82" s="120" t="s">
        <v>7</v>
      </c>
      <c r="D82" s="82" t="s">
        <v>223</v>
      </c>
      <c r="E82" s="82" t="s">
        <v>210</v>
      </c>
      <c r="F82" s="82" t="s">
        <v>210</v>
      </c>
      <c r="G82" s="82">
        <v>1</v>
      </c>
      <c r="H82" s="82" t="s">
        <v>224</v>
      </c>
      <c r="I82" s="75" t="s">
        <v>176</v>
      </c>
      <c r="J82" s="121" t="s">
        <v>225</v>
      </c>
      <c r="K82" s="121" t="s">
        <v>226</v>
      </c>
      <c r="L82" s="83">
        <v>44593</v>
      </c>
      <c r="M82" s="83">
        <v>44926</v>
      </c>
      <c r="N82" s="37" t="s">
        <v>14</v>
      </c>
      <c r="O82" s="90"/>
      <c r="P82" s="82" t="s">
        <v>26</v>
      </c>
    </row>
    <row r="83" spans="1:16" ht="33.75" x14ac:dyDescent="0.25">
      <c r="A83" s="119" t="s">
        <v>39</v>
      </c>
      <c r="B83" s="119" t="s">
        <v>56</v>
      </c>
      <c r="C83" s="120" t="s">
        <v>7</v>
      </c>
      <c r="D83" s="82" t="s">
        <v>227</v>
      </c>
      <c r="E83" s="82" t="s">
        <v>210</v>
      </c>
      <c r="F83" s="82" t="s">
        <v>210</v>
      </c>
      <c r="G83" s="82">
        <v>1</v>
      </c>
      <c r="H83" s="82" t="s">
        <v>228</v>
      </c>
      <c r="I83" s="75" t="s">
        <v>145</v>
      </c>
      <c r="J83" s="121" t="s">
        <v>229</v>
      </c>
      <c r="K83" s="121" t="s">
        <v>230</v>
      </c>
      <c r="L83" s="83">
        <v>44593</v>
      </c>
      <c r="M83" s="83">
        <v>44926</v>
      </c>
      <c r="N83" s="37" t="s">
        <v>24</v>
      </c>
      <c r="O83" s="90" t="s">
        <v>244</v>
      </c>
      <c r="P83" s="82" t="s">
        <v>27</v>
      </c>
    </row>
    <row r="84" spans="1:16" ht="22.5" x14ac:dyDescent="0.25">
      <c r="A84" s="119" t="s">
        <v>39</v>
      </c>
      <c r="B84" s="119" t="s">
        <v>56</v>
      </c>
      <c r="C84" s="120" t="s">
        <v>7</v>
      </c>
      <c r="D84" s="82" t="s">
        <v>231</v>
      </c>
      <c r="E84" s="82" t="s">
        <v>210</v>
      </c>
      <c r="F84" s="82" t="s">
        <v>210</v>
      </c>
      <c r="G84" s="82">
        <v>1</v>
      </c>
      <c r="H84" s="82" t="s">
        <v>232</v>
      </c>
      <c r="I84" s="75" t="s">
        <v>145</v>
      </c>
      <c r="J84" s="121" t="s">
        <v>233</v>
      </c>
      <c r="K84" s="121" t="s">
        <v>234</v>
      </c>
      <c r="L84" s="83">
        <v>44593</v>
      </c>
      <c r="M84" s="83">
        <v>44926</v>
      </c>
      <c r="N84" s="37" t="s">
        <v>24</v>
      </c>
      <c r="O84" s="90" t="s">
        <v>244</v>
      </c>
      <c r="P84" s="82" t="s">
        <v>27</v>
      </c>
    </row>
    <row r="85" spans="1:16" ht="22.5" x14ac:dyDescent="0.25">
      <c r="A85" s="119" t="s">
        <v>39</v>
      </c>
      <c r="B85" s="119" t="s">
        <v>56</v>
      </c>
      <c r="C85" s="120" t="s">
        <v>7</v>
      </c>
      <c r="D85" s="82" t="s">
        <v>235</v>
      </c>
      <c r="E85" s="82" t="s">
        <v>210</v>
      </c>
      <c r="F85" s="82" t="s">
        <v>210</v>
      </c>
      <c r="G85" s="82">
        <v>0</v>
      </c>
      <c r="H85" s="82" t="s">
        <v>224</v>
      </c>
      <c r="I85" s="75" t="s">
        <v>176</v>
      </c>
      <c r="J85" s="121" t="s">
        <v>236</v>
      </c>
      <c r="K85" s="121" t="s">
        <v>237</v>
      </c>
      <c r="L85" s="83">
        <v>44593</v>
      </c>
      <c r="M85" s="83">
        <v>44926</v>
      </c>
      <c r="N85" s="37" t="s">
        <v>14</v>
      </c>
      <c r="O85" s="90"/>
      <c r="P85" s="82" t="s">
        <v>26</v>
      </c>
    </row>
    <row r="86" spans="1:16" ht="22.5" x14ac:dyDescent="0.25">
      <c r="A86" s="119" t="s">
        <v>39</v>
      </c>
      <c r="B86" s="119" t="s">
        <v>56</v>
      </c>
      <c r="C86" s="120" t="s">
        <v>7</v>
      </c>
      <c r="D86" s="82" t="s">
        <v>238</v>
      </c>
      <c r="E86" s="82" t="s">
        <v>210</v>
      </c>
      <c r="F86" s="82" t="s">
        <v>210</v>
      </c>
      <c r="G86" s="82">
        <v>1</v>
      </c>
      <c r="H86" s="82" t="s">
        <v>239</v>
      </c>
      <c r="I86" s="75" t="s">
        <v>240</v>
      </c>
      <c r="J86" s="121" t="s">
        <v>241</v>
      </c>
      <c r="K86" s="121" t="s">
        <v>242</v>
      </c>
      <c r="L86" s="83">
        <v>44197</v>
      </c>
      <c r="M86" s="83">
        <v>44620</v>
      </c>
      <c r="N86" s="37" t="s">
        <v>14</v>
      </c>
      <c r="O86" s="90">
        <v>24171228091</v>
      </c>
      <c r="P86" s="82" t="s">
        <v>26</v>
      </c>
    </row>
    <row r="87" spans="1:16" ht="45" x14ac:dyDescent="0.25">
      <c r="A87" s="119" t="s">
        <v>39</v>
      </c>
      <c r="B87" s="119" t="s">
        <v>56</v>
      </c>
      <c r="C87" s="120" t="s">
        <v>7</v>
      </c>
      <c r="D87" s="82" t="s">
        <v>243</v>
      </c>
      <c r="E87" s="82" t="s">
        <v>210</v>
      </c>
      <c r="F87" s="82" t="s">
        <v>210</v>
      </c>
      <c r="G87" s="82">
        <v>1</v>
      </c>
      <c r="H87" s="82" t="s">
        <v>159</v>
      </c>
      <c r="I87" s="75">
        <v>2021000100151</v>
      </c>
      <c r="J87" s="121" t="s">
        <v>1092</v>
      </c>
      <c r="K87" s="121" t="s">
        <v>161</v>
      </c>
      <c r="L87" s="83">
        <v>44593</v>
      </c>
      <c r="M87" s="83">
        <v>44896</v>
      </c>
      <c r="N87" s="37" t="s">
        <v>14</v>
      </c>
      <c r="O87" s="90">
        <v>4832683952</v>
      </c>
      <c r="P87" s="82" t="s">
        <v>26</v>
      </c>
    </row>
    <row r="88" spans="1:16" ht="88.5" customHeight="1" x14ac:dyDescent="0.25">
      <c r="A88" s="119" t="s">
        <v>65</v>
      </c>
      <c r="B88" s="119" t="s">
        <v>64</v>
      </c>
      <c r="C88" s="119" t="s">
        <v>7</v>
      </c>
      <c r="D88" s="46" t="s">
        <v>746</v>
      </c>
      <c r="E88" s="82" t="s">
        <v>260</v>
      </c>
      <c r="F88" s="84" t="s">
        <v>768</v>
      </c>
      <c r="G88" s="84">
        <v>25</v>
      </c>
      <c r="H88" s="82" t="s">
        <v>747</v>
      </c>
      <c r="I88" s="48"/>
      <c r="J88" s="121" t="s">
        <v>748</v>
      </c>
      <c r="K88" s="121" t="s">
        <v>749</v>
      </c>
      <c r="L88" s="96" t="s">
        <v>750</v>
      </c>
      <c r="M88" s="96" t="s">
        <v>751</v>
      </c>
      <c r="N88" s="84" t="s">
        <v>14</v>
      </c>
      <c r="O88" s="261">
        <v>50000000</v>
      </c>
      <c r="P88" s="84" t="s">
        <v>26</v>
      </c>
    </row>
    <row r="89" spans="1:16" ht="69.95" customHeight="1" x14ac:dyDescent="0.25">
      <c r="A89" s="119" t="s">
        <v>65</v>
      </c>
      <c r="B89" s="119" t="s">
        <v>64</v>
      </c>
      <c r="C89" s="119" t="s">
        <v>7</v>
      </c>
      <c r="D89" s="46" t="s">
        <v>746</v>
      </c>
      <c r="E89" s="82" t="s">
        <v>260</v>
      </c>
      <c r="F89" s="84" t="s">
        <v>768</v>
      </c>
      <c r="G89" s="82">
        <v>25</v>
      </c>
      <c r="H89" s="82" t="s">
        <v>747</v>
      </c>
      <c r="I89" s="48"/>
      <c r="J89" s="121" t="s">
        <v>748</v>
      </c>
      <c r="K89" s="121" t="s">
        <v>752</v>
      </c>
      <c r="L89" s="96" t="s">
        <v>750</v>
      </c>
      <c r="M89" s="96" t="s">
        <v>751</v>
      </c>
      <c r="N89" s="82" t="s">
        <v>14</v>
      </c>
      <c r="O89" s="262"/>
      <c r="P89" s="84" t="s">
        <v>26</v>
      </c>
    </row>
    <row r="90" spans="1:16" ht="69.95" customHeight="1" x14ac:dyDescent="0.25">
      <c r="A90" s="119" t="s">
        <v>65</v>
      </c>
      <c r="B90" s="119" t="s">
        <v>64</v>
      </c>
      <c r="C90" s="119" t="s">
        <v>7</v>
      </c>
      <c r="D90" s="46" t="s">
        <v>746</v>
      </c>
      <c r="E90" s="82" t="s">
        <v>260</v>
      </c>
      <c r="F90" s="84" t="s">
        <v>768</v>
      </c>
      <c r="G90" s="84">
        <v>35</v>
      </c>
      <c r="H90" s="82" t="s">
        <v>747</v>
      </c>
      <c r="I90" s="48"/>
      <c r="J90" s="64" t="s">
        <v>748</v>
      </c>
      <c r="K90" s="121" t="s">
        <v>753</v>
      </c>
      <c r="L90" s="96" t="s">
        <v>750</v>
      </c>
      <c r="M90" s="96" t="s">
        <v>751</v>
      </c>
      <c r="N90" s="84" t="s">
        <v>14</v>
      </c>
      <c r="O90" s="262"/>
      <c r="P90" s="84" t="s">
        <v>26</v>
      </c>
    </row>
    <row r="91" spans="1:16" ht="69.95" customHeight="1" x14ac:dyDescent="0.25">
      <c r="A91" s="119" t="s">
        <v>65</v>
      </c>
      <c r="B91" s="119" t="s">
        <v>64</v>
      </c>
      <c r="C91" s="119" t="s">
        <v>7</v>
      </c>
      <c r="D91" s="46" t="s">
        <v>746</v>
      </c>
      <c r="E91" s="82" t="s">
        <v>260</v>
      </c>
      <c r="F91" s="84" t="s">
        <v>768</v>
      </c>
      <c r="G91" s="82">
        <v>25</v>
      </c>
      <c r="H91" s="82" t="s">
        <v>747</v>
      </c>
      <c r="I91" s="48"/>
      <c r="J91" s="86" t="s">
        <v>748</v>
      </c>
      <c r="K91" s="121" t="s">
        <v>754</v>
      </c>
      <c r="L91" s="96" t="s">
        <v>750</v>
      </c>
      <c r="M91" s="96" t="s">
        <v>751</v>
      </c>
      <c r="N91" s="84" t="s">
        <v>14</v>
      </c>
      <c r="O91" s="262"/>
      <c r="P91" s="84" t="s">
        <v>26</v>
      </c>
    </row>
    <row r="92" spans="1:16" ht="69.95" customHeight="1" x14ac:dyDescent="0.25">
      <c r="A92" s="119" t="s">
        <v>65</v>
      </c>
      <c r="B92" s="119" t="s">
        <v>64</v>
      </c>
      <c r="C92" s="119" t="s">
        <v>7</v>
      </c>
      <c r="D92" s="46" t="s">
        <v>746</v>
      </c>
      <c r="E92" s="82" t="s">
        <v>260</v>
      </c>
      <c r="F92" s="84" t="s">
        <v>768</v>
      </c>
      <c r="G92" s="82">
        <v>25</v>
      </c>
      <c r="H92" s="82" t="s">
        <v>747</v>
      </c>
      <c r="I92" s="48"/>
      <c r="J92" s="86" t="s">
        <v>748</v>
      </c>
      <c r="K92" s="121" t="s">
        <v>755</v>
      </c>
      <c r="L92" s="96" t="s">
        <v>750</v>
      </c>
      <c r="M92" s="96" t="s">
        <v>751</v>
      </c>
      <c r="N92" s="84" t="s">
        <v>14</v>
      </c>
      <c r="O92" s="263"/>
      <c r="P92" s="84" t="s">
        <v>26</v>
      </c>
    </row>
    <row r="93" spans="1:16" ht="96" customHeight="1" x14ac:dyDescent="0.25">
      <c r="A93" s="119" t="s">
        <v>65</v>
      </c>
      <c r="B93" s="119" t="s">
        <v>64</v>
      </c>
      <c r="C93" s="119" t="s">
        <v>7</v>
      </c>
      <c r="D93" s="46" t="s">
        <v>756</v>
      </c>
      <c r="E93" s="82" t="s">
        <v>260</v>
      </c>
      <c r="F93" s="84" t="s">
        <v>768</v>
      </c>
      <c r="G93" s="97">
        <v>35</v>
      </c>
      <c r="H93" s="82" t="s">
        <v>757</v>
      </c>
      <c r="I93" s="48"/>
      <c r="J93" s="86" t="s">
        <v>748</v>
      </c>
      <c r="K93" s="121" t="s">
        <v>758</v>
      </c>
      <c r="L93" s="98">
        <v>44562</v>
      </c>
      <c r="M93" s="98">
        <v>44896</v>
      </c>
      <c r="N93" s="84" t="s">
        <v>14</v>
      </c>
      <c r="O93" s="267">
        <v>380000000</v>
      </c>
      <c r="P93" s="84" t="s">
        <v>26</v>
      </c>
    </row>
    <row r="94" spans="1:16" ht="98.25" customHeight="1" x14ac:dyDescent="0.25">
      <c r="A94" s="119" t="s">
        <v>65</v>
      </c>
      <c r="B94" s="119" t="s">
        <v>64</v>
      </c>
      <c r="C94" s="119" t="s">
        <v>7</v>
      </c>
      <c r="D94" s="46" t="s">
        <v>756</v>
      </c>
      <c r="E94" s="82" t="s">
        <v>260</v>
      </c>
      <c r="F94" s="84" t="s">
        <v>768</v>
      </c>
      <c r="G94" s="97">
        <v>35</v>
      </c>
      <c r="H94" s="82" t="s">
        <v>757</v>
      </c>
      <c r="I94" s="48"/>
      <c r="J94" s="86" t="s">
        <v>748</v>
      </c>
      <c r="K94" s="121" t="s">
        <v>759</v>
      </c>
      <c r="L94" s="98">
        <v>44562</v>
      </c>
      <c r="M94" s="98">
        <v>44896</v>
      </c>
      <c r="N94" s="84" t="s">
        <v>14</v>
      </c>
      <c r="O94" s="268"/>
      <c r="P94" s="84" t="s">
        <v>26</v>
      </c>
    </row>
    <row r="95" spans="1:16" ht="91.5" customHeight="1" x14ac:dyDescent="0.25">
      <c r="A95" s="119" t="s">
        <v>65</v>
      </c>
      <c r="B95" s="119" t="s">
        <v>64</v>
      </c>
      <c r="C95" s="119" t="s">
        <v>7</v>
      </c>
      <c r="D95" s="46" t="s">
        <v>760</v>
      </c>
      <c r="E95" s="82" t="s">
        <v>260</v>
      </c>
      <c r="F95" s="84" t="s">
        <v>768</v>
      </c>
      <c r="G95" s="97">
        <v>2</v>
      </c>
      <c r="H95" s="82" t="s">
        <v>757</v>
      </c>
      <c r="I95" s="48"/>
      <c r="J95" s="86" t="s">
        <v>748</v>
      </c>
      <c r="K95" s="121" t="s">
        <v>761</v>
      </c>
      <c r="L95" s="98">
        <v>44562</v>
      </c>
      <c r="M95" s="98">
        <v>44896</v>
      </c>
      <c r="N95" s="84" t="s">
        <v>14</v>
      </c>
      <c r="O95" s="264">
        <v>102000000</v>
      </c>
      <c r="P95" s="84" t="s">
        <v>26</v>
      </c>
    </row>
    <row r="96" spans="1:16" ht="86.25" customHeight="1" x14ac:dyDescent="0.25">
      <c r="A96" s="119" t="s">
        <v>65</v>
      </c>
      <c r="B96" s="119" t="s">
        <v>64</v>
      </c>
      <c r="C96" s="119" t="s">
        <v>7</v>
      </c>
      <c r="D96" s="46" t="s">
        <v>760</v>
      </c>
      <c r="E96" s="82" t="s">
        <v>260</v>
      </c>
      <c r="F96" s="84" t="s">
        <v>768</v>
      </c>
      <c r="G96" s="97">
        <v>25</v>
      </c>
      <c r="H96" s="82" t="s">
        <v>757</v>
      </c>
      <c r="I96" s="48"/>
      <c r="J96" s="86" t="s">
        <v>748</v>
      </c>
      <c r="K96" s="121" t="s">
        <v>762</v>
      </c>
      <c r="L96" s="98">
        <v>44562</v>
      </c>
      <c r="M96" s="98">
        <v>44896</v>
      </c>
      <c r="N96" s="84" t="s">
        <v>14</v>
      </c>
      <c r="O96" s="265"/>
      <c r="P96" s="84" t="s">
        <v>26</v>
      </c>
    </row>
    <row r="97" spans="1:16" ht="69.95" customHeight="1" x14ac:dyDescent="0.25">
      <c r="A97" s="119" t="s">
        <v>65</v>
      </c>
      <c r="B97" s="119" t="s">
        <v>64</v>
      </c>
      <c r="C97" s="119" t="s">
        <v>7</v>
      </c>
      <c r="D97" s="46" t="s">
        <v>763</v>
      </c>
      <c r="E97" s="82" t="s">
        <v>260</v>
      </c>
      <c r="F97" s="84" t="s">
        <v>768</v>
      </c>
      <c r="G97" s="97">
        <v>50</v>
      </c>
      <c r="H97" s="82" t="s">
        <v>757</v>
      </c>
      <c r="I97" s="48"/>
      <c r="J97" s="86" t="s">
        <v>748</v>
      </c>
      <c r="K97" s="121" t="s">
        <v>764</v>
      </c>
      <c r="L97" s="98">
        <v>44562</v>
      </c>
      <c r="M97" s="98">
        <v>44896</v>
      </c>
      <c r="N97" s="84" t="s">
        <v>14</v>
      </c>
      <c r="O97" s="264">
        <v>50000000</v>
      </c>
      <c r="P97" s="84" t="s">
        <v>26</v>
      </c>
    </row>
    <row r="98" spans="1:16" ht="89.25" customHeight="1" x14ac:dyDescent="0.25">
      <c r="A98" s="119" t="s">
        <v>65</v>
      </c>
      <c r="B98" s="119" t="s">
        <v>64</v>
      </c>
      <c r="C98" s="119" t="s">
        <v>7</v>
      </c>
      <c r="D98" s="46" t="s">
        <v>763</v>
      </c>
      <c r="E98" s="82" t="s">
        <v>260</v>
      </c>
      <c r="F98" s="84" t="s">
        <v>768</v>
      </c>
      <c r="G98" s="97">
        <v>1</v>
      </c>
      <c r="H98" s="82" t="s">
        <v>757</v>
      </c>
      <c r="I98" s="48"/>
      <c r="J98" s="86" t="s">
        <v>748</v>
      </c>
      <c r="K98" s="121" t="s">
        <v>765</v>
      </c>
      <c r="L98" s="98">
        <v>44562</v>
      </c>
      <c r="M98" s="98">
        <v>44896</v>
      </c>
      <c r="N98" s="84" t="s">
        <v>14</v>
      </c>
      <c r="O98" s="266"/>
      <c r="P98" s="84" t="s">
        <v>26</v>
      </c>
    </row>
    <row r="99" spans="1:16" ht="69.95" customHeight="1" x14ac:dyDescent="0.25">
      <c r="A99" s="119" t="s">
        <v>65</v>
      </c>
      <c r="B99" s="119" t="s">
        <v>64</v>
      </c>
      <c r="C99" s="119" t="s">
        <v>7</v>
      </c>
      <c r="D99" s="46" t="s">
        <v>763</v>
      </c>
      <c r="E99" s="82" t="s">
        <v>260</v>
      </c>
      <c r="F99" s="84" t="s">
        <v>768</v>
      </c>
      <c r="G99" s="97">
        <v>1</v>
      </c>
      <c r="H99" s="82" t="s">
        <v>757</v>
      </c>
      <c r="I99" s="48"/>
      <c r="J99" s="86" t="s">
        <v>748</v>
      </c>
      <c r="K99" s="121" t="s">
        <v>766</v>
      </c>
      <c r="L99" s="98">
        <v>44562</v>
      </c>
      <c r="M99" s="98">
        <v>44896</v>
      </c>
      <c r="N99" s="84" t="s">
        <v>14</v>
      </c>
      <c r="O99" s="266"/>
      <c r="P99" s="84" t="s">
        <v>26</v>
      </c>
    </row>
    <row r="100" spans="1:16" ht="69.95" customHeight="1" x14ac:dyDescent="0.25">
      <c r="A100" s="119" t="s">
        <v>65</v>
      </c>
      <c r="B100" s="119" t="s">
        <v>64</v>
      </c>
      <c r="C100" s="119" t="s">
        <v>7</v>
      </c>
      <c r="D100" s="46" t="s">
        <v>763</v>
      </c>
      <c r="E100" s="82" t="s">
        <v>260</v>
      </c>
      <c r="F100" s="84" t="s">
        <v>768</v>
      </c>
      <c r="G100" s="97">
        <v>40</v>
      </c>
      <c r="H100" s="82" t="s">
        <v>757</v>
      </c>
      <c r="I100" s="48"/>
      <c r="J100" s="86" t="s">
        <v>748</v>
      </c>
      <c r="K100" s="121" t="s">
        <v>767</v>
      </c>
      <c r="L100" s="98">
        <v>44562</v>
      </c>
      <c r="M100" s="98">
        <v>44896</v>
      </c>
      <c r="N100" s="84" t="s">
        <v>14</v>
      </c>
      <c r="O100" s="265"/>
      <c r="P100" s="84" t="s">
        <v>26</v>
      </c>
    </row>
    <row r="101" spans="1:16" ht="45" x14ac:dyDescent="0.25">
      <c r="A101" s="119" t="s">
        <v>45</v>
      </c>
      <c r="B101" s="120" t="s">
        <v>66</v>
      </c>
      <c r="C101" s="120" t="s">
        <v>7</v>
      </c>
      <c r="D101" s="80" t="s">
        <v>482</v>
      </c>
      <c r="E101" s="82" t="s">
        <v>562</v>
      </c>
      <c r="F101" s="39" t="s">
        <v>561</v>
      </c>
      <c r="G101" s="82" t="s">
        <v>483</v>
      </c>
      <c r="H101" s="80" t="s">
        <v>484</v>
      </c>
      <c r="I101" s="48"/>
      <c r="J101" s="121" t="s">
        <v>485</v>
      </c>
      <c r="K101" s="121" t="s">
        <v>486</v>
      </c>
      <c r="L101" s="83">
        <v>44564</v>
      </c>
      <c r="M101" s="83">
        <v>44898</v>
      </c>
      <c r="N101" s="39" t="s">
        <v>14</v>
      </c>
      <c r="O101" s="90">
        <v>250000000</v>
      </c>
      <c r="P101" s="84" t="s">
        <v>26</v>
      </c>
    </row>
    <row r="102" spans="1:16" ht="112.5" x14ac:dyDescent="0.25">
      <c r="A102" s="119" t="s">
        <v>45</v>
      </c>
      <c r="B102" s="120" t="s">
        <v>66</v>
      </c>
      <c r="C102" s="120" t="s">
        <v>7</v>
      </c>
      <c r="D102" s="80" t="s">
        <v>487</v>
      </c>
      <c r="E102" s="82" t="s">
        <v>563</v>
      </c>
      <c r="F102" s="39" t="s">
        <v>561</v>
      </c>
      <c r="G102" s="82" t="s">
        <v>488</v>
      </c>
      <c r="H102" s="80" t="s">
        <v>484</v>
      </c>
      <c r="I102" s="48"/>
      <c r="J102" s="121" t="s">
        <v>485</v>
      </c>
      <c r="K102" s="121" t="s">
        <v>489</v>
      </c>
      <c r="L102" s="83">
        <v>44564</v>
      </c>
      <c r="M102" s="83">
        <v>44898</v>
      </c>
      <c r="N102" s="39" t="s">
        <v>14</v>
      </c>
      <c r="O102" s="90">
        <v>700000000</v>
      </c>
      <c r="P102" s="84" t="s">
        <v>26</v>
      </c>
    </row>
    <row r="103" spans="1:16" ht="45" x14ac:dyDescent="0.25">
      <c r="A103" s="119" t="s">
        <v>45</v>
      </c>
      <c r="B103" s="120" t="s">
        <v>66</v>
      </c>
      <c r="C103" s="120" t="s">
        <v>7</v>
      </c>
      <c r="D103" s="80" t="s">
        <v>490</v>
      </c>
      <c r="E103" s="82" t="s">
        <v>562</v>
      </c>
      <c r="F103" s="39" t="s">
        <v>561</v>
      </c>
      <c r="G103" s="82" t="s">
        <v>491</v>
      </c>
      <c r="H103" s="80" t="s">
        <v>484</v>
      </c>
      <c r="I103" s="48"/>
      <c r="J103" s="121" t="s">
        <v>485</v>
      </c>
      <c r="K103" s="121" t="s">
        <v>492</v>
      </c>
      <c r="L103" s="83">
        <v>44564</v>
      </c>
      <c r="M103" s="83">
        <v>44898</v>
      </c>
      <c r="N103" s="39" t="s">
        <v>14</v>
      </c>
      <c r="O103" s="90">
        <v>90000000</v>
      </c>
      <c r="P103" s="84" t="s">
        <v>26</v>
      </c>
    </row>
    <row r="104" spans="1:16" ht="45" x14ac:dyDescent="0.25">
      <c r="A104" s="119" t="s">
        <v>45</v>
      </c>
      <c r="B104" s="120" t="s">
        <v>66</v>
      </c>
      <c r="C104" s="120" t="s">
        <v>7</v>
      </c>
      <c r="D104" s="80" t="s">
        <v>493</v>
      </c>
      <c r="E104" s="82" t="s">
        <v>563</v>
      </c>
      <c r="F104" s="39" t="s">
        <v>561</v>
      </c>
      <c r="G104" s="82" t="s">
        <v>494</v>
      </c>
      <c r="H104" s="80" t="s">
        <v>484</v>
      </c>
      <c r="I104" s="48"/>
      <c r="J104" s="121" t="s">
        <v>485</v>
      </c>
      <c r="K104" s="121" t="s">
        <v>495</v>
      </c>
      <c r="L104" s="83">
        <v>44564</v>
      </c>
      <c r="M104" s="83">
        <v>44898</v>
      </c>
      <c r="N104" s="39" t="s">
        <v>24</v>
      </c>
      <c r="O104" s="90">
        <v>50000000</v>
      </c>
      <c r="P104" s="84" t="s">
        <v>26</v>
      </c>
    </row>
    <row r="105" spans="1:16" ht="90" customHeight="1" x14ac:dyDescent="0.25">
      <c r="A105" s="119" t="s">
        <v>45</v>
      </c>
      <c r="B105" s="120" t="s">
        <v>66</v>
      </c>
      <c r="C105" s="120" t="s">
        <v>7</v>
      </c>
      <c r="D105" s="80" t="s">
        <v>496</v>
      </c>
      <c r="E105" s="82" t="s">
        <v>563</v>
      </c>
      <c r="F105" s="39" t="s">
        <v>561</v>
      </c>
      <c r="G105" s="82" t="s">
        <v>497</v>
      </c>
      <c r="H105" s="80" t="s">
        <v>484</v>
      </c>
      <c r="I105" s="48"/>
      <c r="J105" s="121" t="s">
        <v>485</v>
      </c>
      <c r="K105" s="207" t="s">
        <v>498</v>
      </c>
      <c r="L105" s="214">
        <v>44564</v>
      </c>
      <c r="M105" s="214">
        <v>44898</v>
      </c>
      <c r="N105" s="39" t="s">
        <v>14</v>
      </c>
      <c r="O105" s="90">
        <v>100000000</v>
      </c>
      <c r="P105" s="84" t="s">
        <v>26</v>
      </c>
    </row>
    <row r="106" spans="1:16" ht="45" x14ac:dyDescent="0.25">
      <c r="A106" s="119" t="s">
        <v>45</v>
      </c>
      <c r="B106" s="120" t="s">
        <v>66</v>
      </c>
      <c r="C106" s="120" t="s">
        <v>7</v>
      </c>
      <c r="D106" s="80" t="s">
        <v>499</v>
      </c>
      <c r="E106" s="82" t="s">
        <v>563</v>
      </c>
      <c r="F106" s="39" t="s">
        <v>561</v>
      </c>
      <c r="G106" s="82" t="s">
        <v>500</v>
      </c>
      <c r="H106" s="80" t="s">
        <v>484</v>
      </c>
      <c r="I106" s="48"/>
      <c r="J106" s="121" t="s">
        <v>485</v>
      </c>
      <c r="K106" s="207"/>
      <c r="L106" s="215"/>
      <c r="M106" s="215"/>
      <c r="N106" s="39" t="s">
        <v>14</v>
      </c>
      <c r="O106" s="90">
        <v>190000000</v>
      </c>
      <c r="P106" s="84" t="s">
        <v>26</v>
      </c>
    </row>
    <row r="107" spans="1:16" ht="45" x14ac:dyDescent="0.25">
      <c r="A107" s="119" t="s">
        <v>45</v>
      </c>
      <c r="B107" s="120" t="s">
        <v>66</v>
      </c>
      <c r="C107" s="120" t="s">
        <v>7</v>
      </c>
      <c r="D107" s="80" t="s">
        <v>501</v>
      </c>
      <c r="E107" s="82" t="s">
        <v>563</v>
      </c>
      <c r="F107" s="39" t="s">
        <v>561</v>
      </c>
      <c r="G107" s="82" t="s">
        <v>502</v>
      </c>
      <c r="H107" s="80" t="s">
        <v>484</v>
      </c>
      <c r="I107" s="48"/>
      <c r="J107" s="121" t="s">
        <v>485</v>
      </c>
      <c r="K107" s="207"/>
      <c r="L107" s="216"/>
      <c r="M107" s="216"/>
      <c r="N107" s="39" t="s">
        <v>2</v>
      </c>
      <c r="O107" s="90"/>
      <c r="P107" s="84" t="s">
        <v>26</v>
      </c>
    </row>
    <row r="108" spans="1:16" ht="123.75" x14ac:dyDescent="0.25">
      <c r="A108" s="119" t="s">
        <v>45</v>
      </c>
      <c r="B108" s="120" t="s">
        <v>66</v>
      </c>
      <c r="C108" s="120" t="s">
        <v>7</v>
      </c>
      <c r="D108" s="80" t="s">
        <v>503</v>
      </c>
      <c r="E108" s="82" t="s">
        <v>562</v>
      </c>
      <c r="F108" s="39" t="s">
        <v>561</v>
      </c>
      <c r="G108" s="82" t="s">
        <v>504</v>
      </c>
      <c r="H108" s="80" t="s">
        <v>484</v>
      </c>
      <c r="I108" s="48"/>
      <c r="J108" s="121" t="s">
        <v>485</v>
      </c>
      <c r="K108" s="121" t="s">
        <v>505</v>
      </c>
      <c r="L108" s="83">
        <v>44564</v>
      </c>
      <c r="M108" s="83">
        <v>44898</v>
      </c>
      <c r="N108" s="39" t="s">
        <v>14</v>
      </c>
      <c r="O108" s="90">
        <v>300000000</v>
      </c>
      <c r="P108" s="84" t="s">
        <v>26</v>
      </c>
    </row>
    <row r="109" spans="1:16" ht="78.75" x14ac:dyDescent="0.25">
      <c r="A109" s="119" t="s">
        <v>45</v>
      </c>
      <c r="B109" s="120" t="s">
        <v>66</v>
      </c>
      <c r="C109" s="120" t="s">
        <v>7</v>
      </c>
      <c r="D109" s="80" t="s">
        <v>506</v>
      </c>
      <c r="E109" s="82" t="s">
        <v>562</v>
      </c>
      <c r="F109" s="84" t="s">
        <v>564</v>
      </c>
      <c r="G109" s="82" t="s">
        <v>507</v>
      </c>
      <c r="H109" s="80" t="s">
        <v>484</v>
      </c>
      <c r="I109" s="48"/>
      <c r="J109" s="121" t="s">
        <v>485</v>
      </c>
      <c r="K109" s="121" t="s">
        <v>508</v>
      </c>
      <c r="L109" s="83">
        <v>44564</v>
      </c>
      <c r="M109" s="83">
        <v>44898</v>
      </c>
      <c r="N109" s="39" t="s">
        <v>14</v>
      </c>
      <c r="O109" s="90">
        <v>772000000</v>
      </c>
      <c r="P109" s="84" t="s">
        <v>26</v>
      </c>
    </row>
    <row r="110" spans="1:16" ht="123.75" x14ac:dyDescent="0.25">
      <c r="A110" s="119" t="s">
        <v>45</v>
      </c>
      <c r="B110" s="120" t="s">
        <v>66</v>
      </c>
      <c r="C110" s="120" t="s">
        <v>7</v>
      </c>
      <c r="D110" s="80" t="s">
        <v>509</v>
      </c>
      <c r="E110" s="82" t="s">
        <v>562</v>
      </c>
      <c r="F110" s="84" t="s">
        <v>564</v>
      </c>
      <c r="G110" s="82" t="s">
        <v>510</v>
      </c>
      <c r="H110" s="80" t="s">
        <v>484</v>
      </c>
      <c r="I110" s="48"/>
      <c r="J110" s="121" t="s">
        <v>485</v>
      </c>
      <c r="K110" s="121" t="s">
        <v>511</v>
      </c>
      <c r="L110" s="83">
        <v>44564</v>
      </c>
      <c r="M110" s="83">
        <v>44898</v>
      </c>
      <c r="N110" s="39" t="s">
        <v>23</v>
      </c>
      <c r="O110" s="90">
        <v>153163054</v>
      </c>
      <c r="P110" s="84" t="s">
        <v>26</v>
      </c>
    </row>
    <row r="111" spans="1:16" ht="45" x14ac:dyDescent="0.25">
      <c r="A111" s="119" t="s">
        <v>45</v>
      </c>
      <c r="B111" s="120" t="s">
        <v>66</v>
      </c>
      <c r="C111" s="120" t="s">
        <v>7</v>
      </c>
      <c r="D111" s="80" t="s">
        <v>512</v>
      </c>
      <c r="E111" s="82" t="s">
        <v>562</v>
      </c>
      <c r="F111" s="84" t="s">
        <v>564</v>
      </c>
      <c r="G111" s="82" t="s">
        <v>513</v>
      </c>
      <c r="H111" s="80" t="s">
        <v>484</v>
      </c>
      <c r="I111" s="48"/>
      <c r="J111" s="121" t="s">
        <v>485</v>
      </c>
      <c r="K111" s="125" t="s">
        <v>514</v>
      </c>
      <c r="L111" s="83">
        <v>44564</v>
      </c>
      <c r="M111" s="83">
        <v>44898</v>
      </c>
      <c r="N111" s="39" t="s">
        <v>14</v>
      </c>
      <c r="O111" s="90">
        <v>100000000</v>
      </c>
      <c r="P111" s="84" t="s">
        <v>26</v>
      </c>
    </row>
    <row r="112" spans="1:16" ht="78.75" x14ac:dyDescent="0.25">
      <c r="A112" s="119" t="s">
        <v>45</v>
      </c>
      <c r="B112" s="120" t="s">
        <v>66</v>
      </c>
      <c r="C112" s="120" t="s">
        <v>7</v>
      </c>
      <c r="D112" s="80" t="s">
        <v>515</v>
      </c>
      <c r="E112" s="82" t="s">
        <v>562</v>
      </c>
      <c r="F112" s="84" t="s">
        <v>565</v>
      </c>
      <c r="G112" s="82" t="s">
        <v>516</v>
      </c>
      <c r="H112" s="80" t="s">
        <v>484</v>
      </c>
      <c r="I112" s="48"/>
      <c r="J112" s="121" t="s">
        <v>485</v>
      </c>
      <c r="K112" s="121" t="s">
        <v>517</v>
      </c>
      <c r="L112" s="83">
        <v>44564</v>
      </c>
      <c r="M112" s="83">
        <v>44898</v>
      </c>
      <c r="N112" s="39" t="s">
        <v>14</v>
      </c>
      <c r="O112" s="90">
        <v>120000000</v>
      </c>
      <c r="P112" s="84" t="s">
        <v>26</v>
      </c>
    </row>
    <row r="113" spans="1:16" ht="45" x14ac:dyDescent="0.25">
      <c r="A113" s="119" t="s">
        <v>45</v>
      </c>
      <c r="B113" s="120" t="s">
        <v>66</v>
      </c>
      <c r="C113" s="120" t="s">
        <v>7</v>
      </c>
      <c r="D113" s="80" t="s">
        <v>518</v>
      </c>
      <c r="E113" s="82" t="s">
        <v>562</v>
      </c>
      <c r="F113" s="84" t="s">
        <v>565</v>
      </c>
      <c r="G113" s="82" t="s">
        <v>519</v>
      </c>
      <c r="H113" s="80" t="s">
        <v>484</v>
      </c>
      <c r="I113" s="48"/>
      <c r="J113" s="121" t="s">
        <v>485</v>
      </c>
      <c r="K113" s="125" t="s">
        <v>520</v>
      </c>
      <c r="L113" s="83">
        <v>44564</v>
      </c>
      <c r="M113" s="83">
        <v>44898</v>
      </c>
      <c r="N113" s="39" t="s">
        <v>24</v>
      </c>
      <c r="O113" s="90">
        <v>50000000</v>
      </c>
      <c r="P113" s="84" t="s">
        <v>26</v>
      </c>
    </row>
    <row r="114" spans="1:16" ht="112.5" x14ac:dyDescent="0.25">
      <c r="A114" s="119" t="s">
        <v>45</v>
      </c>
      <c r="B114" s="120" t="s">
        <v>66</v>
      </c>
      <c r="C114" s="120" t="s">
        <v>7</v>
      </c>
      <c r="D114" s="80" t="s">
        <v>521</v>
      </c>
      <c r="E114" s="82" t="s">
        <v>562</v>
      </c>
      <c r="F114" s="39" t="s">
        <v>566</v>
      </c>
      <c r="G114" s="82" t="s">
        <v>522</v>
      </c>
      <c r="H114" s="80" t="s">
        <v>484</v>
      </c>
      <c r="I114" s="48"/>
      <c r="J114" s="121" t="s">
        <v>485</v>
      </c>
      <c r="K114" s="121" t="s">
        <v>523</v>
      </c>
      <c r="L114" s="83">
        <v>44564</v>
      </c>
      <c r="M114" s="83">
        <v>44898</v>
      </c>
      <c r="N114" s="39" t="s">
        <v>14</v>
      </c>
      <c r="O114" s="90">
        <v>28000000</v>
      </c>
      <c r="P114" s="84" t="s">
        <v>26</v>
      </c>
    </row>
    <row r="115" spans="1:16" ht="78.75" x14ac:dyDescent="0.25">
      <c r="A115" s="119" t="s">
        <v>45</v>
      </c>
      <c r="B115" s="120" t="s">
        <v>66</v>
      </c>
      <c r="C115" s="202" t="s">
        <v>7</v>
      </c>
      <c r="D115" s="217" t="s">
        <v>524</v>
      </c>
      <c r="E115" s="82" t="s">
        <v>562</v>
      </c>
      <c r="F115" s="195" t="s">
        <v>566</v>
      </c>
      <c r="G115" s="201" t="s">
        <v>525</v>
      </c>
      <c r="H115" s="80" t="s">
        <v>484</v>
      </c>
      <c r="I115" s="48"/>
      <c r="J115" s="207" t="s">
        <v>485</v>
      </c>
      <c r="K115" s="121" t="s">
        <v>526</v>
      </c>
      <c r="L115" s="83">
        <v>44564</v>
      </c>
      <c r="M115" s="83">
        <v>44898</v>
      </c>
      <c r="N115" s="39" t="s">
        <v>14</v>
      </c>
      <c r="O115" s="90">
        <v>73000000</v>
      </c>
      <c r="P115" s="84" t="s">
        <v>26</v>
      </c>
    </row>
    <row r="116" spans="1:16" ht="45" x14ac:dyDescent="0.25">
      <c r="A116" s="119" t="s">
        <v>45</v>
      </c>
      <c r="B116" s="120" t="s">
        <v>66</v>
      </c>
      <c r="C116" s="202"/>
      <c r="D116" s="217"/>
      <c r="E116" s="82" t="s">
        <v>562</v>
      </c>
      <c r="F116" s="197"/>
      <c r="G116" s="201"/>
      <c r="H116" s="80" t="s">
        <v>484</v>
      </c>
      <c r="I116" s="48"/>
      <c r="J116" s="207"/>
      <c r="K116" s="121" t="s">
        <v>527</v>
      </c>
      <c r="L116" s="83">
        <v>44564</v>
      </c>
      <c r="M116" s="83">
        <v>44898</v>
      </c>
      <c r="N116" s="39" t="s">
        <v>14</v>
      </c>
      <c r="O116" s="90">
        <v>200000000</v>
      </c>
      <c r="P116" s="84" t="s">
        <v>26</v>
      </c>
    </row>
    <row r="117" spans="1:16" ht="45" x14ac:dyDescent="0.25">
      <c r="A117" s="119" t="s">
        <v>45</v>
      </c>
      <c r="B117" s="120" t="s">
        <v>66</v>
      </c>
      <c r="C117" s="120" t="s">
        <v>7</v>
      </c>
      <c r="D117" s="80" t="s">
        <v>528</v>
      </c>
      <c r="E117" s="82" t="s">
        <v>562</v>
      </c>
      <c r="F117" s="79" t="s">
        <v>566</v>
      </c>
      <c r="G117" s="82" t="s">
        <v>529</v>
      </c>
      <c r="H117" s="80" t="s">
        <v>484</v>
      </c>
      <c r="I117" s="48"/>
      <c r="J117" s="121" t="s">
        <v>485</v>
      </c>
      <c r="K117" s="121" t="s">
        <v>530</v>
      </c>
      <c r="L117" s="83">
        <v>44564</v>
      </c>
      <c r="M117" s="83">
        <v>44898</v>
      </c>
      <c r="N117" s="39" t="s">
        <v>14</v>
      </c>
      <c r="O117" s="90">
        <v>28000000</v>
      </c>
      <c r="P117" s="84" t="s">
        <v>26</v>
      </c>
    </row>
    <row r="118" spans="1:16" ht="45" x14ac:dyDescent="0.25">
      <c r="A118" s="119" t="s">
        <v>45</v>
      </c>
      <c r="B118" s="120" t="s">
        <v>66</v>
      </c>
      <c r="C118" s="202" t="s">
        <v>7</v>
      </c>
      <c r="D118" s="217" t="s">
        <v>531</v>
      </c>
      <c r="E118" s="82" t="s">
        <v>562</v>
      </c>
      <c r="F118" s="195" t="s">
        <v>567</v>
      </c>
      <c r="G118" s="201" t="s">
        <v>532</v>
      </c>
      <c r="H118" s="80" t="s">
        <v>484</v>
      </c>
      <c r="I118" s="48"/>
      <c r="J118" s="207" t="s">
        <v>485</v>
      </c>
      <c r="K118" s="207" t="s">
        <v>533</v>
      </c>
      <c r="L118" s="226">
        <v>44564</v>
      </c>
      <c r="M118" s="226">
        <v>44898</v>
      </c>
      <c r="N118" s="39" t="s">
        <v>23</v>
      </c>
      <c r="O118" s="90">
        <v>673589580</v>
      </c>
      <c r="P118" s="84" t="s">
        <v>26</v>
      </c>
    </row>
    <row r="119" spans="1:16" ht="45" x14ac:dyDescent="0.25">
      <c r="A119" s="119" t="s">
        <v>45</v>
      </c>
      <c r="B119" s="120" t="s">
        <v>66</v>
      </c>
      <c r="C119" s="202"/>
      <c r="D119" s="217"/>
      <c r="E119" s="82" t="s">
        <v>562</v>
      </c>
      <c r="F119" s="197"/>
      <c r="G119" s="201"/>
      <c r="H119" s="80" t="s">
        <v>484</v>
      </c>
      <c r="I119" s="48"/>
      <c r="J119" s="207"/>
      <c r="K119" s="218"/>
      <c r="L119" s="226"/>
      <c r="M119" s="226"/>
      <c r="N119" s="39" t="s">
        <v>14</v>
      </c>
      <c r="O119" s="90"/>
      <c r="P119" s="84" t="s">
        <v>26</v>
      </c>
    </row>
    <row r="120" spans="1:16" ht="33.75" hidden="1" x14ac:dyDescent="0.25">
      <c r="A120" s="119" t="s">
        <v>45</v>
      </c>
      <c r="B120" s="120" t="s">
        <v>66</v>
      </c>
      <c r="C120" s="120" t="s">
        <v>7</v>
      </c>
      <c r="D120" s="80" t="s">
        <v>534</v>
      </c>
      <c r="E120" s="82" t="s">
        <v>562</v>
      </c>
      <c r="F120" s="79" t="s">
        <v>567</v>
      </c>
      <c r="G120" s="82" t="s">
        <v>535</v>
      </c>
      <c r="H120" s="80" t="s">
        <v>484</v>
      </c>
      <c r="I120" s="48"/>
      <c r="J120" s="121" t="s">
        <v>485</v>
      </c>
      <c r="K120" s="125" t="s">
        <v>536</v>
      </c>
      <c r="L120" s="83">
        <v>44564</v>
      </c>
      <c r="M120" s="83">
        <v>44898</v>
      </c>
      <c r="N120" s="39" t="s">
        <v>24</v>
      </c>
      <c r="O120" s="90"/>
      <c r="P120" s="84" t="s">
        <v>27</v>
      </c>
    </row>
    <row r="121" spans="1:16" ht="33.75" hidden="1" x14ac:dyDescent="0.25">
      <c r="A121" s="119" t="s">
        <v>45</v>
      </c>
      <c r="B121" s="120" t="s">
        <v>66</v>
      </c>
      <c r="C121" s="120" t="s">
        <v>7</v>
      </c>
      <c r="D121" s="80" t="s">
        <v>537</v>
      </c>
      <c r="E121" s="82" t="s">
        <v>562</v>
      </c>
      <c r="F121" s="79" t="s">
        <v>567</v>
      </c>
      <c r="G121" s="82" t="s">
        <v>538</v>
      </c>
      <c r="H121" s="80" t="s">
        <v>484</v>
      </c>
      <c r="I121" s="48"/>
      <c r="J121" s="121" t="s">
        <v>485</v>
      </c>
      <c r="K121" s="125" t="s">
        <v>539</v>
      </c>
      <c r="L121" s="83">
        <v>44564</v>
      </c>
      <c r="M121" s="83">
        <v>44898</v>
      </c>
      <c r="N121" s="39" t="s">
        <v>24</v>
      </c>
      <c r="O121" s="90"/>
      <c r="P121" s="84" t="s">
        <v>27</v>
      </c>
    </row>
    <row r="122" spans="1:16" ht="33.75" hidden="1" x14ac:dyDescent="0.25">
      <c r="A122" s="119" t="s">
        <v>45</v>
      </c>
      <c r="B122" s="120" t="s">
        <v>66</v>
      </c>
      <c r="C122" s="120" t="s">
        <v>7</v>
      </c>
      <c r="D122" s="80" t="s">
        <v>540</v>
      </c>
      <c r="E122" s="82" t="s">
        <v>562</v>
      </c>
      <c r="F122" s="82" t="s">
        <v>568</v>
      </c>
      <c r="G122" s="82" t="s">
        <v>541</v>
      </c>
      <c r="H122" s="80" t="s">
        <v>484</v>
      </c>
      <c r="I122" s="48"/>
      <c r="J122" s="121" t="s">
        <v>485</v>
      </c>
      <c r="K122" s="125" t="s">
        <v>542</v>
      </c>
      <c r="L122" s="83">
        <v>44564</v>
      </c>
      <c r="M122" s="83">
        <v>44898</v>
      </c>
      <c r="N122" s="39" t="s">
        <v>24</v>
      </c>
      <c r="O122" s="90"/>
      <c r="P122" s="84" t="s">
        <v>26</v>
      </c>
    </row>
    <row r="123" spans="1:16" ht="56.25" hidden="1" x14ac:dyDescent="0.25">
      <c r="A123" s="119" t="s">
        <v>45</v>
      </c>
      <c r="B123" s="120" t="s">
        <v>66</v>
      </c>
      <c r="C123" s="120" t="s">
        <v>7</v>
      </c>
      <c r="D123" s="80" t="s">
        <v>543</v>
      </c>
      <c r="E123" s="82" t="s">
        <v>562</v>
      </c>
      <c r="F123" s="82" t="s">
        <v>568</v>
      </c>
      <c r="G123" s="82" t="s">
        <v>544</v>
      </c>
      <c r="H123" s="80" t="s">
        <v>484</v>
      </c>
      <c r="I123" s="48"/>
      <c r="J123" s="121" t="s">
        <v>485</v>
      </c>
      <c r="K123" s="121" t="s">
        <v>545</v>
      </c>
      <c r="L123" s="83">
        <v>44564</v>
      </c>
      <c r="M123" s="83">
        <v>44898</v>
      </c>
      <c r="N123" s="39" t="s">
        <v>24</v>
      </c>
      <c r="O123" s="90"/>
      <c r="P123" s="84" t="s">
        <v>27</v>
      </c>
    </row>
    <row r="124" spans="1:16" ht="45" hidden="1" x14ac:dyDescent="0.25">
      <c r="A124" s="119" t="s">
        <v>45</v>
      </c>
      <c r="B124" s="120" t="s">
        <v>66</v>
      </c>
      <c r="C124" s="120" t="s">
        <v>7</v>
      </c>
      <c r="D124" s="80" t="s">
        <v>546</v>
      </c>
      <c r="E124" s="82" t="s">
        <v>562</v>
      </c>
      <c r="F124" s="82" t="s">
        <v>568</v>
      </c>
      <c r="G124" s="82" t="s">
        <v>547</v>
      </c>
      <c r="H124" s="80" t="s">
        <v>484</v>
      </c>
      <c r="I124" s="48"/>
      <c r="J124" s="121" t="s">
        <v>485</v>
      </c>
      <c r="K124" s="121" t="s">
        <v>548</v>
      </c>
      <c r="L124" s="83">
        <v>44564</v>
      </c>
      <c r="M124" s="83">
        <v>44898</v>
      </c>
      <c r="N124" s="39" t="s">
        <v>24</v>
      </c>
      <c r="O124" s="90"/>
      <c r="P124" s="84" t="s">
        <v>27</v>
      </c>
    </row>
    <row r="125" spans="1:16" ht="45" hidden="1" x14ac:dyDescent="0.25">
      <c r="A125" s="119" t="s">
        <v>45</v>
      </c>
      <c r="B125" s="120" t="s">
        <v>66</v>
      </c>
      <c r="C125" s="120" t="s">
        <v>7</v>
      </c>
      <c r="D125" s="80" t="s">
        <v>549</v>
      </c>
      <c r="E125" s="82" t="s">
        <v>562</v>
      </c>
      <c r="F125" s="82" t="s">
        <v>568</v>
      </c>
      <c r="G125" s="82" t="s">
        <v>550</v>
      </c>
      <c r="H125" s="80" t="s">
        <v>484</v>
      </c>
      <c r="I125" s="48"/>
      <c r="J125" s="121" t="s">
        <v>485</v>
      </c>
      <c r="K125" s="125" t="s">
        <v>551</v>
      </c>
      <c r="L125" s="83">
        <v>44564</v>
      </c>
      <c r="M125" s="83">
        <v>44898</v>
      </c>
      <c r="N125" s="39" t="s">
        <v>24</v>
      </c>
      <c r="O125" s="90"/>
      <c r="P125" s="84" t="s">
        <v>27</v>
      </c>
    </row>
    <row r="126" spans="1:16" ht="45" hidden="1" x14ac:dyDescent="0.25">
      <c r="A126" s="119" t="s">
        <v>45</v>
      </c>
      <c r="B126" s="120" t="s">
        <v>66</v>
      </c>
      <c r="C126" s="120" t="s">
        <v>7</v>
      </c>
      <c r="D126" s="80" t="s">
        <v>552</v>
      </c>
      <c r="E126" s="82" t="s">
        <v>562</v>
      </c>
      <c r="F126" s="82" t="s">
        <v>568</v>
      </c>
      <c r="G126" s="82" t="s">
        <v>553</v>
      </c>
      <c r="H126" s="80" t="s">
        <v>484</v>
      </c>
      <c r="I126" s="48"/>
      <c r="J126" s="121" t="s">
        <v>485</v>
      </c>
      <c r="K126" s="121" t="s">
        <v>554</v>
      </c>
      <c r="L126" s="83">
        <v>44564</v>
      </c>
      <c r="M126" s="83">
        <v>44898</v>
      </c>
      <c r="N126" s="39" t="s">
        <v>24</v>
      </c>
      <c r="O126" s="90"/>
      <c r="P126" s="84" t="s">
        <v>27</v>
      </c>
    </row>
    <row r="127" spans="1:16" ht="33.75" hidden="1" x14ac:dyDescent="0.25">
      <c r="A127" s="119" t="s">
        <v>45</v>
      </c>
      <c r="B127" s="120" t="s">
        <v>66</v>
      </c>
      <c r="C127" s="120" t="s">
        <v>7</v>
      </c>
      <c r="D127" s="80" t="s">
        <v>555</v>
      </c>
      <c r="E127" s="82" t="s">
        <v>562</v>
      </c>
      <c r="F127" s="82" t="s">
        <v>568</v>
      </c>
      <c r="G127" s="82" t="s">
        <v>556</v>
      </c>
      <c r="H127" s="80" t="s">
        <v>484</v>
      </c>
      <c r="I127" s="48"/>
      <c r="J127" s="121" t="s">
        <v>485</v>
      </c>
      <c r="K127" s="125" t="s">
        <v>557</v>
      </c>
      <c r="L127" s="83">
        <v>44564</v>
      </c>
      <c r="M127" s="83">
        <v>44898</v>
      </c>
      <c r="N127" s="39" t="s">
        <v>24</v>
      </c>
      <c r="O127" s="90"/>
      <c r="P127" s="84" t="s">
        <v>27</v>
      </c>
    </row>
    <row r="128" spans="1:16" ht="45" x14ac:dyDescent="0.25">
      <c r="A128" s="204" t="s">
        <v>45</v>
      </c>
      <c r="B128" s="195" t="s">
        <v>66</v>
      </c>
      <c r="C128" s="202" t="s">
        <v>7</v>
      </c>
      <c r="D128" s="217" t="s">
        <v>558</v>
      </c>
      <c r="E128" s="82" t="s">
        <v>562</v>
      </c>
      <c r="F128" s="204" t="s">
        <v>568</v>
      </c>
      <c r="G128" s="201" t="s">
        <v>559</v>
      </c>
      <c r="H128" s="80" t="s">
        <v>484</v>
      </c>
      <c r="I128" s="48"/>
      <c r="J128" s="207" t="s">
        <v>485</v>
      </c>
      <c r="K128" s="218" t="s">
        <v>560</v>
      </c>
      <c r="L128" s="83">
        <v>44564</v>
      </c>
      <c r="M128" s="226">
        <v>44898</v>
      </c>
      <c r="N128" s="39" t="s">
        <v>14</v>
      </c>
      <c r="O128" s="90"/>
      <c r="P128" s="84"/>
    </row>
    <row r="129" spans="1:48" ht="33" customHeight="1" x14ac:dyDescent="0.25">
      <c r="A129" s="206"/>
      <c r="B129" s="197"/>
      <c r="C129" s="202"/>
      <c r="D129" s="217"/>
      <c r="E129" s="82" t="s">
        <v>562</v>
      </c>
      <c r="F129" s="206"/>
      <c r="G129" s="201"/>
      <c r="H129" s="80" t="s">
        <v>484</v>
      </c>
      <c r="I129" s="48"/>
      <c r="J129" s="207"/>
      <c r="K129" s="218"/>
      <c r="L129" s="83">
        <v>44564</v>
      </c>
      <c r="M129" s="226"/>
      <c r="N129" s="39" t="s">
        <v>23</v>
      </c>
      <c r="O129" s="90">
        <v>143000000</v>
      </c>
      <c r="P129" s="84" t="s">
        <v>26</v>
      </c>
    </row>
    <row r="130" spans="1:48" s="26" customFormat="1" ht="90" x14ac:dyDescent="0.2">
      <c r="A130" s="119" t="s">
        <v>37</v>
      </c>
      <c r="B130" s="120" t="s">
        <v>54</v>
      </c>
      <c r="C130" s="120" t="s">
        <v>5</v>
      </c>
      <c r="D130" s="42" t="s">
        <v>569</v>
      </c>
      <c r="E130" s="39" t="s">
        <v>570</v>
      </c>
      <c r="F130" s="39"/>
      <c r="G130" s="47" t="s">
        <v>571</v>
      </c>
      <c r="H130" s="42" t="s">
        <v>572</v>
      </c>
      <c r="I130" s="84" t="s">
        <v>573</v>
      </c>
      <c r="J130" s="121" t="s">
        <v>574</v>
      </c>
      <c r="K130" s="121" t="s">
        <v>964</v>
      </c>
      <c r="L130" s="84">
        <v>2022</v>
      </c>
      <c r="M130" s="84">
        <v>2024</v>
      </c>
      <c r="N130" s="37" t="s">
        <v>14</v>
      </c>
      <c r="O130" s="90">
        <v>4618400000</v>
      </c>
      <c r="P130" s="84" t="s">
        <v>26</v>
      </c>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row>
    <row r="131" spans="1:48" ht="78.75" x14ac:dyDescent="0.25">
      <c r="A131" s="119" t="s">
        <v>37</v>
      </c>
      <c r="B131" s="120" t="s">
        <v>54</v>
      </c>
      <c r="C131" s="120" t="s">
        <v>5</v>
      </c>
      <c r="D131" s="42" t="s">
        <v>569</v>
      </c>
      <c r="E131" s="39" t="s">
        <v>570</v>
      </c>
      <c r="F131" s="49">
        <f>IF(C131="Producto","='Plan_Indicativo '!N2",IF(C131&lt;"Producto",BK130))</f>
        <v>0</v>
      </c>
      <c r="G131" s="47" t="s">
        <v>571</v>
      </c>
      <c r="H131" s="42" t="s">
        <v>575</v>
      </c>
      <c r="I131" s="84" t="s">
        <v>576</v>
      </c>
      <c r="J131" s="121" t="s">
        <v>577</v>
      </c>
      <c r="K131" s="121" t="s">
        <v>965</v>
      </c>
      <c r="L131" s="84">
        <v>2022</v>
      </c>
      <c r="M131" s="84">
        <v>2024</v>
      </c>
      <c r="N131" s="37" t="s">
        <v>14</v>
      </c>
      <c r="O131" s="90">
        <v>4952576780</v>
      </c>
      <c r="P131" s="84" t="s">
        <v>26</v>
      </c>
    </row>
    <row r="132" spans="1:48" ht="33.75" x14ac:dyDescent="0.25">
      <c r="A132" s="124" t="s">
        <v>38</v>
      </c>
      <c r="B132" s="123" t="s">
        <v>578</v>
      </c>
      <c r="C132" s="123" t="s">
        <v>7</v>
      </c>
      <c r="D132" s="99" t="s">
        <v>579</v>
      </c>
      <c r="E132" s="100" t="s">
        <v>626</v>
      </c>
      <c r="F132" s="84" t="s">
        <v>608</v>
      </c>
      <c r="G132" s="44">
        <v>1</v>
      </c>
      <c r="H132" s="50" t="s">
        <v>589</v>
      </c>
      <c r="I132" s="101"/>
      <c r="J132" s="126" t="s">
        <v>590</v>
      </c>
      <c r="K132" s="109" t="s">
        <v>591</v>
      </c>
      <c r="L132" s="43">
        <v>44593</v>
      </c>
      <c r="M132" s="43">
        <v>44926</v>
      </c>
      <c r="N132" s="51" t="s">
        <v>14</v>
      </c>
      <c r="O132" s="102">
        <v>180000000</v>
      </c>
      <c r="P132" s="44" t="s">
        <v>26</v>
      </c>
    </row>
    <row r="133" spans="1:48" ht="33.75" x14ac:dyDescent="0.25">
      <c r="A133" s="124" t="s">
        <v>38</v>
      </c>
      <c r="B133" s="123" t="s">
        <v>578</v>
      </c>
      <c r="C133" s="123" t="s">
        <v>7</v>
      </c>
      <c r="D133" s="99" t="s">
        <v>580</v>
      </c>
      <c r="E133" s="100" t="s">
        <v>626</v>
      </c>
      <c r="F133" s="84" t="s">
        <v>608</v>
      </c>
      <c r="G133" s="44">
        <v>1</v>
      </c>
      <c r="H133" s="50"/>
      <c r="I133" s="101"/>
      <c r="J133" s="126" t="s">
        <v>592</v>
      </c>
      <c r="K133" s="109" t="s">
        <v>591</v>
      </c>
      <c r="L133" s="43">
        <v>44593</v>
      </c>
      <c r="M133" s="43">
        <v>44926</v>
      </c>
      <c r="N133" s="51" t="s">
        <v>14</v>
      </c>
      <c r="O133" s="102">
        <v>450000000</v>
      </c>
      <c r="P133" s="44" t="s">
        <v>26</v>
      </c>
    </row>
    <row r="134" spans="1:48" ht="33.75" x14ac:dyDescent="0.25">
      <c r="A134" s="124" t="s">
        <v>38</v>
      </c>
      <c r="B134" s="123" t="s">
        <v>578</v>
      </c>
      <c r="C134" s="123" t="s">
        <v>7</v>
      </c>
      <c r="D134" s="99" t="s">
        <v>581</v>
      </c>
      <c r="E134" s="100" t="s">
        <v>626</v>
      </c>
      <c r="F134" s="84" t="s">
        <v>608</v>
      </c>
      <c r="G134" s="44">
        <v>1</v>
      </c>
      <c r="H134" s="50"/>
      <c r="I134" s="101"/>
      <c r="J134" s="126" t="s">
        <v>593</v>
      </c>
      <c r="K134" s="109" t="s">
        <v>591</v>
      </c>
      <c r="L134" s="43">
        <v>44593</v>
      </c>
      <c r="M134" s="43">
        <v>44926</v>
      </c>
      <c r="N134" s="51" t="s">
        <v>14</v>
      </c>
      <c r="O134" s="102">
        <v>500000000</v>
      </c>
      <c r="P134" s="44" t="s">
        <v>26</v>
      </c>
    </row>
    <row r="135" spans="1:48" ht="33.75" x14ac:dyDescent="0.25">
      <c r="A135" s="124" t="s">
        <v>38</v>
      </c>
      <c r="B135" s="123" t="s">
        <v>578</v>
      </c>
      <c r="C135" s="123" t="s">
        <v>7</v>
      </c>
      <c r="D135" s="99" t="s">
        <v>582</v>
      </c>
      <c r="E135" s="100" t="s">
        <v>626</v>
      </c>
      <c r="F135" s="84" t="s">
        <v>608</v>
      </c>
      <c r="G135" s="44">
        <v>1</v>
      </c>
      <c r="H135" s="50"/>
      <c r="I135" s="101"/>
      <c r="J135" s="126" t="s">
        <v>594</v>
      </c>
      <c r="K135" s="109" t="s">
        <v>591</v>
      </c>
      <c r="L135" s="43">
        <v>44593</v>
      </c>
      <c r="M135" s="43">
        <v>44926</v>
      </c>
      <c r="N135" s="51" t="s">
        <v>14</v>
      </c>
      <c r="O135" s="102">
        <v>500000000</v>
      </c>
      <c r="P135" s="44" t="s">
        <v>26</v>
      </c>
    </row>
    <row r="136" spans="1:48" ht="33.75" x14ac:dyDescent="0.25">
      <c r="A136" s="236" t="s">
        <v>38</v>
      </c>
      <c r="B136" s="233" t="s">
        <v>578</v>
      </c>
      <c r="C136" s="233" t="s">
        <v>7</v>
      </c>
      <c r="D136" s="227" t="s">
        <v>583</v>
      </c>
      <c r="E136" s="100" t="s">
        <v>626</v>
      </c>
      <c r="F136" s="195" t="s">
        <v>608</v>
      </c>
      <c r="G136" s="233">
        <v>6</v>
      </c>
      <c r="H136" s="50" t="s">
        <v>595</v>
      </c>
      <c r="I136" s="101"/>
      <c r="J136" s="126" t="s">
        <v>596</v>
      </c>
      <c r="K136" s="109" t="s">
        <v>591</v>
      </c>
      <c r="L136" s="43">
        <v>44593</v>
      </c>
      <c r="M136" s="43">
        <v>44926</v>
      </c>
      <c r="N136" s="51" t="s">
        <v>14</v>
      </c>
      <c r="O136" s="102">
        <v>25000000</v>
      </c>
      <c r="P136" s="44" t="s">
        <v>26</v>
      </c>
    </row>
    <row r="137" spans="1:48" ht="33.75" x14ac:dyDescent="0.25">
      <c r="A137" s="238"/>
      <c r="B137" s="234"/>
      <c r="C137" s="234"/>
      <c r="D137" s="228"/>
      <c r="E137" s="100" t="s">
        <v>626</v>
      </c>
      <c r="F137" s="197"/>
      <c r="G137" s="234"/>
      <c r="H137" s="50" t="s">
        <v>597</v>
      </c>
      <c r="I137" s="101"/>
      <c r="J137" s="126" t="s">
        <v>596</v>
      </c>
      <c r="K137" s="109" t="s">
        <v>591</v>
      </c>
      <c r="L137" s="43">
        <v>44593</v>
      </c>
      <c r="M137" s="43">
        <v>44926</v>
      </c>
      <c r="N137" s="51" t="s">
        <v>14</v>
      </c>
      <c r="O137" s="102">
        <v>275000000</v>
      </c>
      <c r="P137" s="44" t="s">
        <v>26</v>
      </c>
    </row>
    <row r="138" spans="1:48" ht="45" x14ac:dyDescent="0.25">
      <c r="A138" s="236" t="s">
        <v>38</v>
      </c>
      <c r="B138" s="233" t="s">
        <v>578</v>
      </c>
      <c r="C138" s="233" t="s">
        <v>7</v>
      </c>
      <c r="D138" s="229" t="s">
        <v>584</v>
      </c>
      <c r="E138" s="227" t="s">
        <v>626</v>
      </c>
      <c r="F138" s="195" t="s">
        <v>608</v>
      </c>
      <c r="G138" s="233">
        <v>5000</v>
      </c>
      <c r="H138" s="50" t="s">
        <v>598</v>
      </c>
      <c r="I138" s="101"/>
      <c r="J138" s="126" t="s">
        <v>599</v>
      </c>
      <c r="K138" s="109" t="s">
        <v>591</v>
      </c>
      <c r="L138" s="43">
        <v>44593</v>
      </c>
      <c r="M138" s="43">
        <v>44926</v>
      </c>
      <c r="N138" s="51" t="s">
        <v>14</v>
      </c>
      <c r="O138" s="102">
        <v>6200000000</v>
      </c>
      <c r="P138" s="44" t="s">
        <v>26</v>
      </c>
    </row>
    <row r="139" spans="1:48" ht="72" customHeight="1" x14ac:dyDescent="0.25">
      <c r="A139" s="237"/>
      <c r="B139" s="235"/>
      <c r="C139" s="235"/>
      <c r="D139" s="230"/>
      <c r="E139" s="232"/>
      <c r="F139" s="196"/>
      <c r="G139" s="235"/>
      <c r="H139" s="50" t="s">
        <v>600</v>
      </c>
      <c r="I139" s="101"/>
      <c r="J139" s="126" t="s">
        <v>599</v>
      </c>
      <c r="K139" s="109" t="s">
        <v>591</v>
      </c>
      <c r="L139" s="43">
        <v>44593</v>
      </c>
      <c r="M139" s="43">
        <v>44926</v>
      </c>
      <c r="N139" s="51" t="s">
        <v>14</v>
      </c>
      <c r="O139" s="102">
        <v>9135427500</v>
      </c>
      <c r="P139" s="44" t="s">
        <v>26</v>
      </c>
    </row>
    <row r="140" spans="1:48" ht="45" x14ac:dyDescent="0.25">
      <c r="A140" s="238"/>
      <c r="B140" s="234"/>
      <c r="C140" s="234"/>
      <c r="D140" s="231"/>
      <c r="E140" s="228"/>
      <c r="F140" s="197"/>
      <c r="G140" s="234"/>
      <c r="H140" s="50" t="s">
        <v>601</v>
      </c>
      <c r="I140" s="101"/>
      <c r="J140" s="126" t="s">
        <v>599</v>
      </c>
      <c r="K140" s="109" t="s">
        <v>591</v>
      </c>
      <c r="L140" s="43">
        <v>44593</v>
      </c>
      <c r="M140" s="43">
        <v>44926</v>
      </c>
      <c r="N140" s="51" t="s">
        <v>14</v>
      </c>
      <c r="O140" s="102">
        <v>3500000000</v>
      </c>
      <c r="P140" s="44" t="s">
        <v>26</v>
      </c>
    </row>
    <row r="141" spans="1:48" ht="67.5" x14ac:dyDescent="0.25">
      <c r="A141" s="124" t="s">
        <v>38</v>
      </c>
      <c r="B141" s="123" t="s">
        <v>578</v>
      </c>
      <c r="C141" s="123" t="s">
        <v>7</v>
      </c>
      <c r="D141" s="99" t="s">
        <v>585</v>
      </c>
      <c r="E141" s="100" t="s">
        <v>626</v>
      </c>
      <c r="F141" s="84" t="s">
        <v>608</v>
      </c>
      <c r="G141" s="44">
        <v>1</v>
      </c>
      <c r="H141" s="50"/>
      <c r="I141" s="101"/>
      <c r="J141" s="126" t="s">
        <v>602</v>
      </c>
      <c r="K141" s="109" t="s">
        <v>591</v>
      </c>
      <c r="L141" s="43">
        <v>44593</v>
      </c>
      <c r="M141" s="43">
        <v>44926</v>
      </c>
      <c r="N141" s="51" t="s">
        <v>14</v>
      </c>
      <c r="O141" s="102">
        <v>7500000000</v>
      </c>
      <c r="P141" s="44" t="s">
        <v>26</v>
      </c>
    </row>
    <row r="142" spans="1:48" ht="33.75" x14ac:dyDescent="0.25">
      <c r="A142" s="124" t="s">
        <v>38</v>
      </c>
      <c r="B142" s="123" t="s">
        <v>578</v>
      </c>
      <c r="C142" s="123" t="s">
        <v>7</v>
      </c>
      <c r="D142" s="99" t="s">
        <v>586</v>
      </c>
      <c r="E142" s="100" t="s">
        <v>626</v>
      </c>
      <c r="F142" s="84" t="s">
        <v>608</v>
      </c>
      <c r="G142" s="44">
        <v>5</v>
      </c>
      <c r="H142" s="50" t="s">
        <v>603</v>
      </c>
      <c r="I142" s="101"/>
      <c r="J142" s="189" t="s">
        <v>604</v>
      </c>
      <c r="K142" s="109" t="s">
        <v>591</v>
      </c>
      <c r="L142" s="43">
        <v>44593</v>
      </c>
      <c r="M142" s="43">
        <v>44926</v>
      </c>
      <c r="N142" s="51" t="s">
        <v>14</v>
      </c>
      <c r="O142" s="102">
        <v>1200000000</v>
      </c>
      <c r="P142" s="44" t="s">
        <v>26</v>
      </c>
    </row>
    <row r="143" spans="1:48" ht="33.75" x14ac:dyDescent="0.25">
      <c r="A143" s="124" t="s">
        <v>38</v>
      </c>
      <c r="B143" s="123" t="s">
        <v>578</v>
      </c>
      <c r="C143" s="123" t="s">
        <v>7</v>
      </c>
      <c r="D143" s="99" t="s">
        <v>587</v>
      </c>
      <c r="E143" s="100" t="s">
        <v>627</v>
      </c>
      <c r="F143" s="84" t="s">
        <v>609</v>
      </c>
      <c r="G143" s="44">
        <v>4</v>
      </c>
      <c r="H143" s="50" t="s">
        <v>607</v>
      </c>
      <c r="I143" s="101"/>
      <c r="J143" s="126"/>
      <c r="K143" s="109" t="s">
        <v>591</v>
      </c>
      <c r="L143" s="43">
        <v>44593</v>
      </c>
      <c r="M143" s="43">
        <v>44926</v>
      </c>
      <c r="N143" s="51" t="s">
        <v>14</v>
      </c>
      <c r="O143" s="103">
        <v>60000000</v>
      </c>
      <c r="P143" s="44" t="s">
        <v>26</v>
      </c>
    </row>
    <row r="144" spans="1:48" ht="56.25" x14ac:dyDescent="0.25">
      <c r="A144" s="124" t="s">
        <v>38</v>
      </c>
      <c r="B144" s="123" t="s">
        <v>578</v>
      </c>
      <c r="C144" s="123" t="s">
        <v>7</v>
      </c>
      <c r="D144" s="99" t="s">
        <v>588</v>
      </c>
      <c r="E144" s="100" t="s">
        <v>627</v>
      </c>
      <c r="F144" s="84" t="s">
        <v>609</v>
      </c>
      <c r="G144" s="44">
        <v>1</v>
      </c>
      <c r="H144" s="50" t="s">
        <v>605</v>
      </c>
      <c r="I144" s="101"/>
      <c r="J144" s="109" t="s">
        <v>606</v>
      </c>
      <c r="K144" s="126" t="s">
        <v>591</v>
      </c>
      <c r="L144" s="43">
        <v>44593</v>
      </c>
      <c r="M144" s="43">
        <v>44926</v>
      </c>
      <c r="N144" s="51" t="s">
        <v>14</v>
      </c>
      <c r="O144" s="102">
        <v>1000000000</v>
      </c>
      <c r="P144" s="44" t="s">
        <v>26</v>
      </c>
    </row>
    <row r="145" spans="1:48" ht="45" x14ac:dyDescent="0.25">
      <c r="A145" s="123" t="s">
        <v>622</v>
      </c>
      <c r="B145" s="123" t="s">
        <v>623</v>
      </c>
      <c r="C145" s="52" t="s">
        <v>7</v>
      </c>
      <c r="D145" s="104" t="s">
        <v>610</v>
      </c>
      <c r="E145" s="45" t="s">
        <v>625</v>
      </c>
      <c r="F145" s="95" t="s">
        <v>628</v>
      </c>
      <c r="G145" s="105" t="s">
        <v>611</v>
      </c>
      <c r="H145" s="50" t="s">
        <v>612</v>
      </c>
      <c r="I145" s="106"/>
      <c r="J145" s="121" t="s">
        <v>629</v>
      </c>
      <c r="K145" s="122" t="s">
        <v>624</v>
      </c>
      <c r="L145" s="107">
        <v>44575</v>
      </c>
      <c r="M145" s="107">
        <v>44925</v>
      </c>
      <c r="N145" s="52" t="s">
        <v>14</v>
      </c>
      <c r="O145" s="102">
        <v>750000000</v>
      </c>
      <c r="P145" s="44" t="s">
        <v>26</v>
      </c>
    </row>
    <row r="146" spans="1:48" ht="45" x14ac:dyDescent="0.25">
      <c r="A146" s="123" t="s">
        <v>622</v>
      </c>
      <c r="B146" s="123" t="s">
        <v>623</v>
      </c>
      <c r="C146" s="52" t="s">
        <v>5</v>
      </c>
      <c r="D146" s="104" t="s">
        <v>613</v>
      </c>
      <c r="E146" s="45" t="s">
        <v>625</v>
      </c>
      <c r="F146" s="95" t="s">
        <v>628</v>
      </c>
      <c r="G146" s="108" t="s">
        <v>632</v>
      </c>
      <c r="H146" s="50" t="s">
        <v>631</v>
      </c>
      <c r="I146" s="44"/>
      <c r="J146" s="122" t="s">
        <v>614</v>
      </c>
      <c r="K146" s="122" t="s">
        <v>630</v>
      </c>
      <c r="L146" s="107">
        <v>44594</v>
      </c>
      <c r="M146" s="107">
        <v>44925</v>
      </c>
      <c r="N146" s="52" t="s">
        <v>14</v>
      </c>
      <c r="O146" s="102">
        <v>25000000</v>
      </c>
      <c r="P146" s="44" t="s">
        <v>26</v>
      </c>
    </row>
    <row r="147" spans="1:48" ht="45" x14ac:dyDescent="0.25">
      <c r="A147" s="123" t="s">
        <v>622</v>
      </c>
      <c r="B147" s="123" t="s">
        <v>623</v>
      </c>
      <c r="C147" s="52" t="s">
        <v>7</v>
      </c>
      <c r="D147" s="109" t="s">
        <v>633</v>
      </c>
      <c r="E147" s="45" t="s">
        <v>625</v>
      </c>
      <c r="F147" s="95" t="s">
        <v>628</v>
      </c>
      <c r="G147" s="44" t="s">
        <v>634</v>
      </c>
      <c r="H147" s="50" t="s">
        <v>615</v>
      </c>
      <c r="I147" s="44"/>
      <c r="J147" s="122" t="s">
        <v>615</v>
      </c>
      <c r="K147" s="122" t="s">
        <v>635</v>
      </c>
      <c r="L147" s="107">
        <v>44623</v>
      </c>
      <c r="M147" s="107">
        <v>44925</v>
      </c>
      <c r="N147" s="52" t="s">
        <v>14</v>
      </c>
      <c r="O147" s="102">
        <v>250000000</v>
      </c>
      <c r="P147" s="44" t="s">
        <v>26</v>
      </c>
    </row>
    <row r="148" spans="1:48" ht="33.75" x14ac:dyDescent="0.25">
      <c r="A148" s="123" t="s">
        <v>622</v>
      </c>
      <c r="B148" s="123" t="s">
        <v>623</v>
      </c>
      <c r="C148" s="52" t="s">
        <v>7</v>
      </c>
      <c r="D148" s="104" t="s">
        <v>616</v>
      </c>
      <c r="E148" s="45" t="s">
        <v>625</v>
      </c>
      <c r="F148" s="95" t="s">
        <v>628</v>
      </c>
      <c r="G148" s="108" t="s">
        <v>636</v>
      </c>
      <c r="H148" s="50" t="s">
        <v>617</v>
      </c>
      <c r="I148" s="44"/>
      <c r="J148" s="109" t="s">
        <v>618</v>
      </c>
      <c r="K148" s="122" t="s">
        <v>637</v>
      </c>
      <c r="L148" s="107">
        <v>44621</v>
      </c>
      <c r="M148" s="43">
        <v>44926</v>
      </c>
      <c r="N148" s="52" t="s">
        <v>14</v>
      </c>
      <c r="O148" s="102">
        <v>50000000</v>
      </c>
      <c r="P148" s="44" t="s">
        <v>26</v>
      </c>
    </row>
    <row r="149" spans="1:48" ht="45" x14ac:dyDescent="0.25">
      <c r="A149" s="123" t="s">
        <v>622</v>
      </c>
      <c r="B149" s="123" t="s">
        <v>623</v>
      </c>
      <c r="C149" s="123" t="s">
        <v>7</v>
      </c>
      <c r="D149" s="110" t="s">
        <v>619</v>
      </c>
      <c r="E149" s="45" t="s">
        <v>625</v>
      </c>
      <c r="F149" s="59" t="s">
        <v>638</v>
      </c>
      <c r="G149" s="108" t="s">
        <v>639</v>
      </c>
      <c r="H149" s="50" t="s">
        <v>640</v>
      </c>
      <c r="I149" s="44"/>
      <c r="J149" s="122" t="s">
        <v>620</v>
      </c>
      <c r="K149" s="122" t="s">
        <v>621</v>
      </c>
      <c r="L149" s="107">
        <v>44258</v>
      </c>
      <c r="M149" s="43">
        <v>44561</v>
      </c>
      <c r="N149" s="52" t="s">
        <v>14</v>
      </c>
      <c r="O149" s="102">
        <v>15000000</v>
      </c>
      <c r="P149" s="44" t="s">
        <v>26</v>
      </c>
    </row>
    <row r="150" spans="1:48" s="33" customFormat="1" ht="55.5" customHeight="1" x14ac:dyDescent="0.25">
      <c r="A150" s="195" t="s">
        <v>42</v>
      </c>
      <c r="B150" s="195" t="s">
        <v>58</v>
      </c>
      <c r="C150" s="195" t="s">
        <v>7</v>
      </c>
      <c r="D150" s="204" t="s">
        <v>641</v>
      </c>
      <c r="E150" s="204" t="s">
        <v>643</v>
      </c>
      <c r="F150" s="204" t="s">
        <v>644</v>
      </c>
      <c r="G150" s="195">
        <v>80</v>
      </c>
      <c r="H150" s="42" t="s">
        <v>645</v>
      </c>
      <c r="I150" s="111">
        <v>2021002200118</v>
      </c>
      <c r="J150" s="121" t="s">
        <v>642</v>
      </c>
      <c r="K150" s="121" t="s">
        <v>646</v>
      </c>
      <c r="L150" s="83">
        <v>44562</v>
      </c>
      <c r="M150" s="83">
        <v>44925</v>
      </c>
      <c r="N150" s="53" t="s">
        <v>647</v>
      </c>
      <c r="O150" s="102">
        <v>195642016879.48001</v>
      </c>
      <c r="P150" s="84" t="s">
        <v>26</v>
      </c>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row>
    <row r="151" spans="1:48" ht="71.25" customHeight="1" x14ac:dyDescent="0.25">
      <c r="A151" s="196"/>
      <c r="B151" s="196"/>
      <c r="C151" s="196"/>
      <c r="D151" s="205"/>
      <c r="E151" s="205"/>
      <c r="F151" s="205"/>
      <c r="G151" s="196"/>
      <c r="H151" s="42" t="s">
        <v>648</v>
      </c>
      <c r="I151" s="111">
        <v>2021002200129</v>
      </c>
      <c r="J151" s="121" t="s">
        <v>642</v>
      </c>
      <c r="K151" s="121" t="s">
        <v>646</v>
      </c>
      <c r="L151" s="83">
        <v>44562</v>
      </c>
      <c r="M151" s="83">
        <v>44925</v>
      </c>
      <c r="N151" s="53" t="s">
        <v>647</v>
      </c>
      <c r="O151" s="102">
        <v>302328265057</v>
      </c>
      <c r="P151" s="81" t="s">
        <v>26</v>
      </c>
    </row>
    <row r="152" spans="1:48" ht="45" x14ac:dyDescent="0.25">
      <c r="A152" s="197"/>
      <c r="B152" s="197"/>
      <c r="C152" s="197"/>
      <c r="D152" s="206"/>
      <c r="E152" s="206"/>
      <c r="F152" s="206"/>
      <c r="G152" s="197"/>
      <c r="H152" s="42" t="s">
        <v>649</v>
      </c>
      <c r="I152" s="111"/>
      <c r="J152" s="121" t="s">
        <v>642</v>
      </c>
      <c r="K152" s="121" t="s">
        <v>646</v>
      </c>
      <c r="L152" s="83">
        <v>44562</v>
      </c>
      <c r="M152" s="83">
        <v>44925</v>
      </c>
      <c r="N152" s="53" t="s">
        <v>647</v>
      </c>
      <c r="O152" s="102">
        <v>94683525469.470001</v>
      </c>
      <c r="P152" s="84" t="s">
        <v>96</v>
      </c>
    </row>
    <row r="153" spans="1:48" ht="33.75" x14ac:dyDescent="0.25">
      <c r="A153" s="120" t="s">
        <v>42</v>
      </c>
      <c r="B153" s="120" t="s">
        <v>58</v>
      </c>
      <c r="C153" s="117" t="s">
        <v>7</v>
      </c>
      <c r="D153" s="112" t="s">
        <v>650</v>
      </c>
      <c r="E153" s="82" t="s">
        <v>643</v>
      </c>
      <c r="F153" s="47" t="s">
        <v>644</v>
      </c>
      <c r="G153" s="84">
        <v>600</v>
      </c>
      <c r="H153" s="42" t="s">
        <v>652</v>
      </c>
      <c r="I153" s="42"/>
      <c r="J153" s="121" t="s">
        <v>651</v>
      </c>
      <c r="K153" s="121" t="s">
        <v>646</v>
      </c>
      <c r="L153" s="83">
        <v>44562</v>
      </c>
      <c r="M153" s="83">
        <v>44925</v>
      </c>
      <c r="N153" s="53" t="s">
        <v>14</v>
      </c>
      <c r="O153" s="102">
        <v>7217150000</v>
      </c>
      <c r="P153" s="84" t="s">
        <v>26</v>
      </c>
    </row>
    <row r="154" spans="1:48" ht="58.5" customHeight="1" x14ac:dyDescent="0.25">
      <c r="A154" s="195" t="s">
        <v>42</v>
      </c>
      <c r="B154" s="195" t="s">
        <v>58</v>
      </c>
      <c r="C154" s="195" t="s">
        <v>7</v>
      </c>
      <c r="D154" s="204" t="s">
        <v>653</v>
      </c>
      <c r="E154" s="204" t="s">
        <v>643</v>
      </c>
      <c r="F154" s="204" t="s">
        <v>644</v>
      </c>
      <c r="G154" s="195">
        <v>7</v>
      </c>
      <c r="H154" s="42" t="s">
        <v>655</v>
      </c>
      <c r="I154" s="111">
        <v>2021002200125</v>
      </c>
      <c r="J154" s="121" t="s">
        <v>654</v>
      </c>
      <c r="K154" s="121" t="s">
        <v>646</v>
      </c>
      <c r="L154" s="83">
        <v>44562</v>
      </c>
      <c r="M154" s="83">
        <v>44925</v>
      </c>
      <c r="N154" s="53" t="s">
        <v>14</v>
      </c>
      <c r="O154" s="102">
        <v>7100115017</v>
      </c>
      <c r="P154" s="84" t="s">
        <v>26</v>
      </c>
    </row>
    <row r="155" spans="1:48" s="18" customFormat="1" ht="42" customHeight="1" x14ac:dyDescent="0.25">
      <c r="A155" s="196"/>
      <c r="B155" s="196"/>
      <c r="C155" s="196"/>
      <c r="D155" s="205"/>
      <c r="E155" s="205"/>
      <c r="F155" s="205"/>
      <c r="G155" s="196"/>
      <c r="H155" s="82" t="s">
        <v>656</v>
      </c>
      <c r="I155" s="81"/>
      <c r="J155" s="121" t="s">
        <v>654</v>
      </c>
      <c r="K155" s="121" t="s">
        <v>646</v>
      </c>
      <c r="L155" s="83">
        <v>44562</v>
      </c>
      <c r="M155" s="83">
        <v>44925</v>
      </c>
      <c r="N155" s="53" t="s">
        <v>23</v>
      </c>
      <c r="O155" s="102">
        <v>2200000000</v>
      </c>
      <c r="P155" s="84" t="s">
        <v>96</v>
      </c>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row>
    <row r="156" spans="1:48" ht="49.5" customHeight="1" x14ac:dyDescent="0.25">
      <c r="A156" s="196"/>
      <c r="B156" s="196"/>
      <c r="C156" s="196"/>
      <c r="D156" s="205"/>
      <c r="E156" s="205"/>
      <c r="F156" s="205"/>
      <c r="G156" s="196"/>
      <c r="H156" s="42" t="s">
        <v>658</v>
      </c>
      <c r="I156" s="81"/>
      <c r="J156" s="121" t="s">
        <v>657</v>
      </c>
      <c r="K156" s="121" t="s">
        <v>646</v>
      </c>
      <c r="L156" s="83">
        <v>44562</v>
      </c>
      <c r="M156" s="83">
        <v>44925</v>
      </c>
      <c r="N156" s="53" t="s">
        <v>23</v>
      </c>
      <c r="O156" s="102">
        <v>3369600000</v>
      </c>
      <c r="P156" s="84" t="s">
        <v>96</v>
      </c>
    </row>
    <row r="157" spans="1:48" ht="60" customHeight="1" x14ac:dyDescent="0.25">
      <c r="A157" s="196"/>
      <c r="B157" s="196"/>
      <c r="C157" s="196"/>
      <c r="D157" s="205"/>
      <c r="E157" s="205"/>
      <c r="F157" s="205"/>
      <c r="G157" s="196"/>
      <c r="H157" s="42" t="s">
        <v>665</v>
      </c>
      <c r="I157" s="81"/>
      <c r="J157" s="121" t="s">
        <v>659</v>
      </c>
      <c r="K157" s="121" t="s">
        <v>646</v>
      </c>
      <c r="L157" s="83">
        <v>44562</v>
      </c>
      <c r="M157" s="83">
        <v>44925</v>
      </c>
      <c r="N157" s="53" t="s">
        <v>23</v>
      </c>
      <c r="O157" s="102">
        <v>4708000000</v>
      </c>
      <c r="P157" s="84" t="s">
        <v>96</v>
      </c>
    </row>
    <row r="158" spans="1:48" ht="45" x14ac:dyDescent="0.25">
      <c r="A158" s="197"/>
      <c r="B158" s="197"/>
      <c r="C158" s="197"/>
      <c r="D158" s="206"/>
      <c r="E158" s="206"/>
      <c r="F158" s="206"/>
      <c r="G158" s="197"/>
      <c r="H158" s="42" t="s">
        <v>666</v>
      </c>
      <c r="I158" s="48"/>
      <c r="J158" s="121" t="s">
        <v>660</v>
      </c>
      <c r="K158" s="121" t="s">
        <v>646</v>
      </c>
      <c r="L158" s="83">
        <v>44562</v>
      </c>
      <c r="M158" s="83">
        <v>44925</v>
      </c>
      <c r="N158" s="53" t="s">
        <v>23</v>
      </c>
      <c r="O158" s="102">
        <v>5250233002</v>
      </c>
      <c r="P158" s="67" t="s">
        <v>96</v>
      </c>
    </row>
    <row r="159" spans="1:48" s="34" customFormat="1" ht="30" customHeight="1" x14ac:dyDescent="0.25">
      <c r="A159" s="195" t="s">
        <v>42</v>
      </c>
      <c r="B159" s="195" t="s">
        <v>58</v>
      </c>
      <c r="C159" s="195" t="s">
        <v>7</v>
      </c>
      <c r="D159" s="204" t="s">
        <v>661</v>
      </c>
      <c r="E159" s="201" t="s">
        <v>643</v>
      </c>
      <c r="F159" s="201" t="s">
        <v>908</v>
      </c>
      <c r="G159" s="195">
        <v>300</v>
      </c>
      <c r="H159" s="42" t="s">
        <v>667</v>
      </c>
      <c r="I159" s="48"/>
      <c r="J159" s="121" t="s">
        <v>662</v>
      </c>
      <c r="K159" s="121" t="s">
        <v>646</v>
      </c>
      <c r="L159" s="83">
        <v>44562</v>
      </c>
      <c r="M159" s="83">
        <v>44650</v>
      </c>
      <c r="N159" s="53" t="s">
        <v>14</v>
      </c>
      <c r="O159" s="102">
        <v>2590000000</v>
      </c>
      <c r="P159" s="67" t="s">
        <v>96</v>
      </c>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row>
    <row r="160" spans="1:48" ht="33.75" x14ac:dyDescent="0.25">
      <c r="A160" s="196"/>
      <c r="B160" s="196"/>
      <c r="C160" s="196"/>
      <c r="D160" s="205"/>
      <c r="E160" s="201"/>
      <c r="F160" s="201"/>
      <c r="G160" s="196"/>
      <c r="H160" s="42" t="s">
        <v>668</v>
      </c>
      <c r="I160" s="48"/>
      <c r="J160" s="121" t="s">
        <v>663</v>
      </c>
      <c r="K160" s="121" t="s">
        <v>646</v>
      </c>
      <c r="L160" s="83">
        <v>44562</v>
      </c>
      <c r="M160" s="83">
        <v>44650</v>
      </c>
      <c r="N160" s="53" t="s">
        <v>14</v>
      </c>
      <c r="O160" s="102">
        <v>1656000000</v>
      </c>
      <c r="P160" s="67" t="s">
        <v>96</v>
      </c>
    </row>
    <row r="161" spans="1:48" ht="34.5" customHeight="1" x14ac:dyDescent="0.25">
      <c r="A161" s="197"/>
      <c r="B161" s="197"/>
      <c r="C161" s="197"/>
      <c r="D161" s="206"/>
      <c r="E161" s="201"/>
      <c r="F161" s="201"/>
      <c r="G161" s="197"/>
      <c r="H161" s="42" t="s">
        <v>669</v>
      </c>
      <c r="I161" s="81"/>
      <c r="J161" s="121" t="s">
        <v>664</v>
      </c>
      <c r="K161" s="121" t="s">
        <v>646</v>
      </c>
      <c r="L161" s="83">
        <v>44562</v>
      </c>
      <c r="M161" s="83">
        <v>44650</v>
      </c>
      <c r="N161" s="53" t="s">
        <v>14</v>
      </c>
      <c r="O161" s="102">
        <f>13560000*30</f>
        <v>406800000</v>
      </c>
      <c r="P161" s="84" t="s">
        <v>96</v>
      </c>
    </row>
    <row r="162" spans="1:48" ht="49.5" customHeight="1" x14ac:dyDescent="0.25">
      <c r="A162" s="118" t="s">
        <v>42</v>
      </c>
      <c r="B162" s="118" t="s">
        <v>58</v>
      </c>
      <c r="C162" s="118" t="s">
        <v>7</v>
      </c>
      <c r="D162" s="113" t="s">
        <v>904</v>
      </c>
      <c r="E162" s="82" t="s">
        <v>643</v>
      </c>
      <c r="F162" s="82" t="s">
        <v>909</v>
      </c>
      <c r="G162" s="84">
        <v>1</v>
      </c>
      <c r="H162" s="42" t="s">
        <v>906</v>
      </c>
      <c r="I162" s="84"/>
      <c r="J162" s="121" t="s">
        <v>905</v>
      </c>
      <c r="K162" s="121" t="s">
        <v>907</v>
      </c>
      <c r="L162" s="83">
        <v>44612</v>
      </c>
      <c r="M162" s="83">
        <v>44926</v>
      </c>
      <c r="N162" s="82" t="s">
        <v>647</v>
      </c>
      <c r="O162" s="102">
        <v>4600000000</v>
      </c>
      <c r="P162" s="84" t="s">
        <v>96</v>
      </c>
    </row>
    <row r="163" spans="1:48" ht="34.5" customHeight="1" x14ac:dyDescent="0.25">
      <c r="A163" s="195" t="s">
        <v>42</v>
      </c>
      <c r="B163" s="202" t="s">
        <v>58</v>
      </c>
      <c r="C163" s="195" t="s">
        <v>7</v>
      </c>
      <c r="D163" s="204" t="s">
        <v>910</v>
      </c>
      <c r="E163" s="204" t="s">
        <v>643</v>
      </c>
      <c r="F163" s="204" t="s">
        <v>909</v>
      </c>
      <c r="G163" s="195">
        <v>2</v>
      </c>
      <c r="H163" s="42" t="s">
        <v>911</v>
      </c>
      <c r="I163" s="84"/>
      <c r="J163" s="121" t="s">
        <v>912</v>
      </c>
      <c r="K163" s="121" t="s">
        <v>913</v>
      </c>
      <c r="L163" s="83">
        <v>44652</v>
      </c>
      <c r="M163" s="83">
        <v>44926</v>
      </c>
      <c r="N163" s="82" t="s">
        <v>647</v>
      </c>
      <c r="O163" s="102">
        <v>15000000000</v>
      </c>
      <c r="P163" s="84" t="s">
        <v>96</v>
      </c>
    </row>
    <row r="164" spans="1:48" ht="34.5" customHeight="1" x14ac:dyDescent="0.25">
      <c r="A164" s="196"/>
      <c r="B164" s="202"/>
      <c r="C164" s="197"/>
      <c r="D164" s="206"/>
      <c r="E164" s="206"/>
      <c r="F164" s="206"/>
      <c r="G164" s="196"/>
      <c r="H164" s="42" t="s">
        <v>914</v>
      </c>
      <c r="I164" s="42"/>
      <c r="J164" s="121" t="s">
        <v>914</v>
      </c>
      <c r="K164" s="121" t="s">
        <v>913</v>
      </c>
      <c r="L164" s="83">
        <v>44652</v>
      </c>
      <c r="M164" s="83">
        <v>44926</v>
      </c>
      <c r="N164" s="82" t="s">
        <v>647</v>
      </c>
      <c r="O164" s="102">
        <v>12600000000</v>
      </c>
      <c r="P164" s="84" t="s">
        <v>96</v>
      </c>
    </row>
    <row r="165" spans="1:48" ht="33.75" x14ac:dyDescent="0.25">
      <c r="A165" s="120" t="s">
        <v>42</v>
      </c>
      <c r="B165" s="118" t="s">
        <v>58</v>
      </c>
      <c r="C165" s="120" t="s">
        <v>7</v>
      </c>
      <c r="D165" s="113" t="s">
        <v>915</v>
      </c>
      <c r="E165" s="113" t="s">
        <v>643</v>
      </c>
      <c r="F165" s="82" t="s">
        <v>909</v>
      </c>
      <c r="G165" s="84">
        <v>1</v>
      </c>
      <c r="H165" s="42" t="s">
        <v>916</v>
      </c>
      <c r="I165" s="48"/>
      <c r="J165" s="121" t="s">
        <v>917</v>
      </c>
      <c r="K165" s="121" t="s">
        <v>913</v>
      </c>
      <c r="L165" s="83">
        <v>44652</v>
      </c>
      <c r="M165" s="83">
        <v>44926</v>
      </c>
      <c r="N165" s="82" t="s">
        <v>647</v>
      </c>
      <c r="O165" s="102">
        <v>720631661</v>
      </c>
      <c r="P165" s="84" t="s">
        <v>96</v>
      </c>
    </row>
    <row r="166" spans="1:48" ht="38.25" customHeight="1" x14ac:dyDescent="0.25">
      <c r="A166" s="118" t="s">
        <v>42</v>
      </c>
      <c r="B166" s="195" t="s">
        <v>58</v>
      </c>
      <c r="C166" s="195" t="s">
        <v>7</v>
      </c>
      <c r="D166" s="283" t="s">
        <v>918</v>
      </c>
      <c r="E166" s="283" t="s">
        <v>643</v>
      </c>
      <c r="F166" s="204" t="s">
        <v>909</v>
      </c>
      <c r="G166" s="195">
        <v>2</v>
      </c>
      <c r="H166" s="42" t="s">
        <v>919</v>
      </c>
      <c r="I166" s="48"/>
      <c r="J166" s="121" t="s">
        <v>920</v>
      </c>
      <c r="K166" s="121" t="s">
        <v>913</v>
      </c>
      <c r="L166" s="83">
        <v>44682</v>
      </c>
      <c r="M166" s="83">
        <v>44926</v>
      </c>
      <c r="N166" s="82" t="s">
        <v>647</v>
      </c>
      <c r="O166" s="102">
        <v>11000000000</v>
      </c>
      <c r="P166" s="84" t="s">
        <v>96</v>
      </c>
    </row>
    <row r="167" spans="1:48" ht="37.5" customHeight="1" x14ac:dyDescent="0.25">
      <c r="A167" s="118" t="s">
        <v>42</v>
      </c>
      <c r="B167" s="197"/>
      <c r="C167" s="197"/>
      <c r="D167" s="284"/>
      <c r="E167" s="284"/>
      <c r="F167" s="206"/>
      <c r="G167" s="197"/>
      <c r="H167" s="42" t="s">
        <v>921</v>
      </c>
      <c r="I167" s="48"/>
      <c r="J167" s="121" t="s">
        <v>922</v>
      </c>
      <c r="K167" s="121" t="s">
        <v>913</v>
      </c>
      <c r="L167" s="83">
        <v>44774</v>
      </c>
      <c r="M167" s="83" t="s">
        <v>923</v>
      </c>
      <c r="N167" s="82" t="s">
        <v>647</v>
      </c>
      <c r="O167" s="102">
        <v>4500000000</v>
      </c>
      <c r="P167" s="84" t="s">
        <v>96</v>
      </c>
    </row>
    <row r="168" spans="1:48" s="18" customFormat="1" ht="58.5" customHeight="1" x14ac:dyDescent="0.25">
      <c r="A168" s="120" t="s">
        <v>67</v>
      </c>
      <c r="B168" s="120" t="s">
        <v>68</v>
      </c>
      <c r="C168" s="117" t="s">
        <v>7</v>
      </c>
      <c r="D168" s="112" t="s">
        <v>670</v>
      </c>
      <c r="E168" s="84" t="s">
        <v>708</v>
      </c>
      <c r="F168" s="84" t="s">
        <v>707</v>
      </c>
      <c r="G168" s="39" t="s">
        <v>671</v>
      </c>
      <c r="H168" s="42" t="s">
        <v>709</v>
      </c>
      <c r="I168" s="81"/>
      <c r="J168" s="121" t="s">
        <v>672</v>
      </c>
      <c r="K168" s="121" t="s">
        <v>673</v>
      </c>
      <c r="L168" s="83">
        <v>44562</v>
      </c>
      <c r="M168" s="83">
        <v>44650</v>
      </c>
      <c r="N168" s="53" t="s">
        <v>14</v>
      </c>
      <c r="O168" s="102">
        <v>150000000</v>
      </c>
      <c r="P168" s="84" t="s">
        <v>26</v>
      </c>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row>
    <row r="169" spans="1:48" ht="57.75" customHeight="1" x14ac:dyDescent="0.25">
      <c r="A169" s="120" t="s">
        <v>67</v>
      </c>
      <c r="B169" s="120" t="s">
        <v>68</v>
      </c>
      <c r="C169" s="117" t="s">
        <v>7</v>
      </c>
      <c r="D169" s="47" t="s">
        <v>674</v>
      </c>
      <c r="E169" s="84" t="s">
        <v>708</v>
      </c>
      <c r="F169" s="84" t="s">
        <v>707</v>
      </c>
      <c r="G169" s="39" t="s">
        <v>675</v>
      </c>
      <c r="H169" s="42" t="s">
        <v>709</v>
      </c>
      <c r="I169" s="48"/>
      <c r="J169" s="121" t="s">
        <v>672</v>
      </c>
      <c r="K169" s="121" t="s">
        <v>676</v>
      </c>
      <c r="L169" s="83">
        <v>44621</v>
      </c>
      <c r="M169" s="83">
        <v>44711</v>
      </c>
      <c r="N169" s="53" t="s">
        <v>14</v>
      </c>
      <c r="O169" s="102">
        <v>150000000</v>
      </c>
      <c r="P169" s="67" t="s">
        <v>26</v>
      </c>
    </row>
    <row r="170" spans="1:48" ht="53.25" customHeight="1" x14ac:dyDescent="0.25">
      <c r="A170" s="120" t="s">
        <v>67</v>
      </c>
      <c r="B170" s="120" t="s">
        <v>68</v>
      </c>
      <c r="C170" s="117" t="s">
        <v>7</v>
      </c>
      <c r="D170" s="114" t="s">
        <v>677</v>
      </c>
      <c r="E170" s="84" t="s">
        <v>708</v>
      </c>
      <c r="F170" s="84" t="s">
        <v>707</v>
      </c>
      <c r="G170" s="39" t="s">
        <v>678</v>
      </c>
      <c r="H170" s="42" t="s">
        <v>709</v>
      </c>
      <c r="I170" s="48"/>
      <c r="J170" s="121" t="s">
        <v>672</v>
      </c>
      <c r="K170" s="121" t="s">
        <v>679</v>
      </c>
      <c r="L170" s="83">
        <v>44593</v>
      </c>
      <c r="M170" s="83">
        <v>44895</v>
      </c>
      <c r="N170" s="53" t="s">
        <v>14</v>
      </c>
      <c r="O170" s="102">
        <v>380000000</v>
      </c>
      <c r="P170" s="67" t="s">
        <v>26</v>
      </c>
    </row>
    <row r="171" spans="1:48" s="18" customFormat="1" ht="89.25" customHeight="1" x14ac:dyDescent="0.25">
      <c r="A171" s="120" t="s">
        <v>67</v>
      </c>
      <c r="B171" s="120" t="s">
        <v>68</v>
      </c>
      <c r="C171" s="117" t="s">
        <v>7</v>
      </c>
      <c r="D171" s="114" t="s">
        <v>680</v>
      </c>
      <c r="E171" s="84" t="s">
        <v>708</v>
      </c>
      <c r="F171" s="84" t="s">
        <v>710</v>
      </c>
      <c r="G171" s="39" t="s">
        <v>681</v>
      </c>
      <c r="H171" s="47" t="s">
        <v>709</v>
      </c>
      <c r="I171" s="81"/>
      <c r="J171" s="121" t="s">
        <v>672</v>
      </c>
      <c r="K171" s="121" t="s">
        <v>682</v>
      </c>
      <c r="L171" s="83">
        <v>44805</v>
      </c>
      <c r="M171" s="83">
        <v>44864</v>
      </c>
      <c r="N171" s="53" t="s">
        <v>14</v>
      </c>
      <c r="O171" s="102">
        <v>40000000</v>
      </c>
      <c r="P171" s="84" t="s">
        <v>26</v>
      </c>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row>
    <row r="172" spans="1:48" ht="45" x14ac:dyDescent="0.25">
      <c r="A172" s="120" t="s">
        <v>67</v>
      </c>
      <c r="B172" s="120" t="s">
        <v>68</v>
      </c>
      <c r="C172" s="117" t="s">
        <v>7</v>
      </c>
      <c r="D172" s="114" t="s">
        <v>683</v>
      </c>
      <c r="E172" s="84" t="s">
        <v>708</v>
      </c>
      <c r="F172" s="84" t="s">
        <v>710</v>
      </c>
      <c r="G172" s="39" t="s">
        <v>684</v>
      </c>
      <c r="H172" s="47" t="s">
        <v>709</v>
      </c>
      <c r="I172" s="48"/>
      <c r="J172" s="121" t="s">
        <v>672</v>
      </c>
      <c r="K172" s="121" t="s">
        <v>685</v>
      </c>
      <c r="L172" s="83">
        <v>44652</v>
      </c>
      <c r="M172" s="83">
        <v>44803</v>
      </c>
      <c r="N172" s="53" t="s">
        <v>14</v>
      </c>
      <c r="O172" s="102">
        <v>181462834</v>
      </c>
      <c r="P172" s="67" t="s">
        <v>26</v>
      </c>
    </row>
    <row r="173" spans="1:48" ht="45" x14ac:dyDescent="0.25">
      <c r="A173" s="120" t="s">
        <v>67</v>
      </c>
      <c r="B173" s="120" t="s">
        <v>68</v>
      </c>
      <c r="C173" s="117" t="s">
        <v>7</v>
      </c>
      <c r="D173" s="114" t="s">
        <v>686</v>
      </c>
      <c r="E173" s="84" t="s">
        <v>708</v>
      </c>
      <c r="F173" s="84" t="s">
        <v>710</v>
      </c>
      <c r="G173" s="39" t="s">
        <v>687</v>
      </c>
      <c r="H173" s="47" t="s">
        <v>709</v>
      </c>
      <c r="I173" s="48"/>
      <c r="J173" s="121" t="s">
        <v>672</v>
      </c>
      <c r="K173" s="121" t="s">
        <v>688</v>
      </c>
      <c r="L173" s="83">
        <v>44682</v>
      </c>
      <c r="M173" s="83">
        <v>44772</v>
      </c>
      <c r="N173" s="53" t="s">
        <v>14</v>
      </c>
      <c r="O173" s="102">
        <v>139993564</v>
      </c>
      <c r="P173" s="67" t="s">
        <v>26</v>
      </c>
    </row>
    <row r="174" spans="1:48" ht="56.25" x14ac:dyDescent="0.25">
      <c r="A174" s="120" t="s">
        <v>67</v>
      </c>
      <c r="B174" s="120" t="s">
        <v>68</v>
      </c>
      <c r="C174" s="117" t="s">
        <v>7</v>
      </c>
      <c r="D174" s="114" t="s">
        <v>689</v>
      </c>
      <c r="E174" s="84" t="s">
        <v>708</v>
      </c>
      <c r="F174" s="84" t="s">
        <v>710</v>
      </c>
      <c r="G174" s="39" t="s">
        <v>690</v>
      </c>
      <c r="H174" s="47" t="s">
        <v>709</v>
      </c>
      <c r="I174" s="48"/>
      <c r="J174" s="121" t="s">
        <v>672</v>
      </c>
      <c r="K174" s="121" t="s">
        <v>691</v>
      </c>
      <c r="L174" s="83">
        <v>44593</v>
      </c>
      <c r="M174" s="83">
        <v>44925</v>
      </c>
      <c r="N174" s="53" t="s">
        <v>14</v>
      </c>
      <c r="O174" s="102">
        <v>670783332</v>
      </c>
      <c r="P174" s="67" t="s">
        <v>26</v>
      </c>
    </row>
    <row r="175" spans="1:48" ht="45" x14ac:dyDescent="0.25">
      <c r="A175" s="120" t="s">
        <v>67</v>
      </c>
      <c r="B175" s="120" t="s">
        <v>68</v>
      </c>
      <c r="C175" s="117" t="s">
        <v>7</v>
      </c>
      <c r="D175" s="114" t="s">
        <v>692</v>
      </c>
      <c r="E175" s="84" t="s">
        <v>708</v>
      </c>
      <c r="F175" s="84" t="s">
        <v>710</v>
      </c>
      <c r="G175" s="39" t="s">
        <v>693</v>
      </c>
      <c r="H175" s="47" t="s">
        <v>709</v>
      </c>
      <c r="I175" s="48"/>
      <c r="J175" s="121" t="s">
        <v>672</v>
      </c>
      <c r="K175" s="121" t="s">
        <v>694</v>
      </c>
      <c r="L175" s="83">
        <v>44593</v>
      </c>
      <c r="M175" s="83">
        <v>44895</v>
      </c>
      <c r="N175" s="53" t="s">
        <v>14</v>
      </c>
      <c r="O175" s="102">
        <v>219491919</v>
      </c>
      <c r="P175" s="67" t="s">
        <v>26</v>
      </c>
    </row>
    <row r="176" spans="1:48" ht="45" x14ac:dyDescent="0.25">
      <c r="A176" s="120" t="s">
        <v>67</v>
      </c>
      <c r="B176" s="120" t="s">
        <v>68</v>
      </c>
      <c r="C176" s="117" t="s">
        <v>7</v>
      </c>
      <c r="D176" s="114" t="s">
        <v>695</v>
      </c>
      <c r="E176" s="84" t="s">
        <v>708</v>
      </c>
      <c r="F176" s="84" t="s">
        <v>710</v>
      </c>
      <c r="G176" s="39" t="s">
        <v>696</v>
      </c>
      <c r="H176" s="47" t="s">
        <v>709</v>
      </c>
      <c r="I176" s="48"/>
      <c r="J176" s="121" t="s">
        <v>672</v>
      </c>
      <c r="K176" s="121" t="s">
        <v>697</v>
      </c>
      <c r="L176" s="83">
        <v>44652</v>
      </c>
      <c r="M176" s="83">
        <v>44742</v>
      </c>
      <c r="N176" s="53" t="s">
        <v>14</v>
      </c>
      <c r="O176" s="102">
        <v>157836778</v>
      </c>
      <c r="P176" s="67" t="s">
        <v>26</v>
      </c>
    </row>
    <row r="177" spans="1:48" ht="45" x14ac:dyDescent="0.25">
      <c r="A177" s="120" t="s">
        <v>67</v>
      </c>
      <c r="B177" s="120" t="s">
        <v>68</v>
      </c>
      <c r="C177" s="117" t="s">
        <v>7</v>
      </c>
      <c r="D177" s="114" t="s">
        <v>698</v>
      </c>
      <c r="E177" s="84" t="s">
        <v>708</v>
      </c>
      <c r="F177" s="84" t="s">
        <v>710</v>
      </c>
      <c r="G177" s="39" t="s">
        <v>699</v>
      </c>
      <c r="H177" s="47" t="s">
        <v>709</v>
      </c>
      <c r="I177" s="48"/>
      <c r="J177" s="121" t="s">
        <v>672</v>
      </c>
      <c r="K177" s="121" t="s">
        <v>700</v>
      </c>
      <c r="L177" s="83">
        <v>44682</v>
      </c>
      <c r="M177" s="83">
        <v>44803</v>
      </c>
      <c r="N177" s="53" t="s">
        <v>14</v>
      </c>
      <c r="O177" s="102">
        <v>178958033</v>
      </c>
      <c r="P177" s="67" t="s">
        <v>26</v>
      </c>
    </row>
    <row r="178" spans="1:48" ht="45" x14ac:dyDescent="0.25">
      <c r="A178" s="120" t="s">
        <v>67</v>
      </c>
      <c r="B178" s="120" t="s">
        <v>68</v>
      </c>
      <c r="C178" s="117" t="s">
        <v>7</v>
      </c>
      <c r="D178" s="114" t="s">
        <v>701</v>
      </c>
      <c r="E178" s="84" t="s">
        <v>708</v>
      </c>
      <c r="F178" s="84" t="s">
        <v>710</v>
      </c>
      <c r="G178" s="39" t="s">
        <v>702</v>
      </c>
      <c r="H178" s="47" t="s">
        <v>709</v>
      </c>
      <c r="I178" s="48"/>
      <c r="J178" s="121" t="s">
        <v>672</v>
      </c>
      <c r="K178" s="121" t="s">
        <v>703</v>
      </c>
      <c r="L178" s="83">
        <v>44593</v>
      </c>
      <c r="M178" s="83">
        <v>44910</v>
      </c>
      <c r="N178" s="53" t="s">
        <v>14</v>
      </c>
      <c r="O178" s="102">
        <v>1178618768</v>
      </c>
      <c r="P178" s="67" t="s">
        <v>26</v>
      </c>
    </row>
    <row r="179" spans="1:48" ht="45" x14ac:dyDescent="0.25">
      <c r="A179" s="120" t="s">
        <v>67</v>
      </c>
      <c r="B179" s="120" t="s">
        <v>68</v>
      </c>
      <c r="C179" s="117" t="s">
        <v>7</v>
      </c>
      <c r="D179" s="114" t="s">
        <v>704</v>
      </c>
      <c r="E179" s="84" t="s">
        <v>708</v>
      </c>
      <c r="F179" s="84" t="s">
        <v>710</v>
      </c>
      <c r="G179" s="39" t="s">
        <v>705</v>
      </c>
      <c r="H179" s="47" t="s">
        <v>709</v>
      </c>
      <c r="I179" s="48"/>
      <c r="J179" s="121" t="s">
        <v>672</v>
      </c>
      <c r="K179" s="121" t="s">
        <v>706</v>
      </c>
      <c r="L179" s="83">
        <v>44593</v>
      </c>
      <c r="M179" s="83">
        <v>44895</v>
      </c>
      <c r="N179" s="53" t="s">
        <v>14</v>
      </c>
      <c r="O179" s="102">
        <v>155716487</v>
      </c>
      <c r="P179" s="67" t="s">
        <v>26</v>
      </c>
    </row>
    <row r="180" spans="1:48" ht="22.5" customHeight="1" x14ac:dyDescent="0.25">
      <c r="A180" s="195" t="s">
        <v>711</v>
      </c>
      <c r="B180" s="195" t="s">
        <v>60</v>
      </c>
      <c r="C180" s="195" t="s">
        <v>7</v>
      </c>
      <c r="D180" s="239" t="s">
        <v>712</v>
      </c>
      <c r="E180" s="204" t="s">
        <v>719</v>
      </c>
      <c r="F180" s="204" t="s">
        <v>720</v>
      </c>
      <c r="G180" s="204" t="s">
        <v>713</v>
      </c>
      <c r="H180" s="239" t="s">
        <v>718</v>
      </c>
      <c r="I180" s="204"/>
      <c r="J180" s="239"/>
      <c r="K180" s="121" t="s">
        <v>714</v>
      </c>
      <c r="L180" s="83">
        <v>44593</v>
      </c>
      <c r="M180" s="83">
        <v>44621</v>
      </c>
      <c r="N180" s="195" t="s">
        <v>14</v>
      </c>
      <c r="O180" s="272">
        <v>1192408252</v>
      </c>
      <c r="P180" s="195" t="s">
        <v>26</v>
      </c>
    </row>
    <row r="181" spans="1:48" ht="22.5" x14ac:dyDescent="0.25">
      <c r="A181" s="196"/>
      <c r="B181" s="196"/>
      <c r="C181" s="196"/>
      <c r="D181" s="240"/>
      <c r="E181" s="205"/>
      <c r="F181" s="205"/>
      <c r="G181" s="205"/>
      <c r="H181" s="239"/>
      <c r="I181" s="205"/>
      <c r="J181" s="240"/>
      <c r="K181" s="121" t="s">
        <v>715</v>
      </c>
      <c r="L181" s="83">
        <v>44621</v>
      </c>
      <c r="M181" s="83">
        <v>44652</v>
      </c>
      <c r="N181" s="196"/>
      <c r="O181" s="273"/>
      <c r="P181" s="196"/>
    </row>
    <row r="182" spans="1:48" x14ac:dyDescent="0.25">
      <c r="A182" s="196"/>
      <c r="B182" s="196"/>
      <c r="C182" s="196"/>
      <c r="D182" s="240"/>
      <c r="E182" s="205"/>
      <c r="F182" s="205"/>
      <c r="G182" s="205"/>
      <c r="H182" s="239"/>
      <c r="I182" s="205"/>
      <c r="J182" s="240"/>
      <c r="K182" s="121" t="s">
        <v>716</v>
      </c>
      <c r="L182" s="83">
        <v>44652</v>
      </c>
      <c r="M182" s="83">
        <v>44896</v>
      </c>
      <c r="N182" s="196"/>
      <c r="O182" s="273"/>
      <c r="P182" s="196"/>
    </row>
    <row r="183" spans="1:48" x14ac:dyDescent="0.25">
      <c r="A183" s="197"/>
      <c r="B183" s="197"/>
      <c r="C183" s="197"/>
      <c r="D183" s="241"/>
      <c r="E183" s="206"/>
      <c r="F183" s="206"/>
      <c r="G183" s="206"/>
      <c r="H183" s="239"/>
      <c r="I183" s="206"/>
      <c r="J183" s="241"/>
      <c r="K183" s="121" t="s">
        <v>717</v>
      </c>
      <c r="L183" s="83">
        <v>44896</v>
      </c>
      <c r="M183" s="83">
        <v>44925</v>
      </c>
      <c r="N183" s="197"/>
      <c r="O183" s="274"/>
      <c r="P183" s="197"/>
    </row>
    <row r="184" spans="1:48" s="34" customFormat="1" ht="22.5" customHeight="1" x14ac:dyDescent="0.25">
      <c r="A184" s="195" t="s">
        <v>711</v>
      </c>
      <c r="B184" s="195" t="s">
        <v>60</v>
      </c>
      <c r="C184" s="195" t="s">
        <v>7</v>
      </c>
      <c r="D184" s="242" t="s">
        <v>721</v>
      </c>
      <c r="E184" s="204" t="s">
        <v>719</v>
      </c>
      <c r="F184" s="204" t="s">
        <v>720</v>
      </c>
      <c r="G184" s="204" t="s">
        <v>722</v>
      </c>
      <c r="H184" s="239" t="s">
        <v>728</v>
      </c>
      <c r="I184" s="25"/>
      <c r="J184" s="239" t="s">
        <v>723</v>
      </c>
      <c r="K184" s="121" t="s">
        <v>724</v>
      </c>
      <c r="L184" s="83">
        <v>44593</v>
      </c>
      <c r="M184" s="83">
        <v>44621</v>
      </c>
      <c r="N184" s="195" t="s">
        <v>14</v>
      </c>
      <c r="O184" s="269">
        <v>884550000</v>
      </c>
      <c r="P184" s="195" t="s">
        <v>26</v>
      </c>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row>
    <row r="185" spans="1:48" s="34" customFormat="1" ht="22.5" x14ac:dyDescent="0.25">
      <c r="A185" s="196"/>
      <c r="B185" s="196"/>
      <c r="C185" s="196"/>
      <c r="D185" s="243"/>
      <c r="E185" s="205"/>
      <c r="F185" s="205"/>
      <c r="G185" s="205"/>
      <c r="H185" s="239"/>
      <c r="I185" s="25"/>
      <c r="J185" s="240"/>
      <c r="K185" s="121" t="s">
        <v>725</v>
      </c>
      <c r="L185" s="83">
        <v>44621</v>
      </c>
      <c r="M185" s="83">
        <v>44652</v>
      </c>
      <c r="N185" s="196"/>
      <c r="O185" s="270"/>
      <c r="P185" s="196"/>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row>
    <row r="186" spans="1:48" s="34" customFormat="1" ht="22.5" x14ac:dyDescent="0.25">
      <c r="A186" s="196"/>
      <c r="B186" s="196"/>
      <c r="C186" s="196"/>
      <c r="D186" s="243"/>
      <c r="E186" s="205"/>
      <c r="F186" s="205"/>
      <c r="G186" s="205"/>
      <c r="H186" s="239"/>
      <c r="I186" s="25"/>
      <c r="J186" s="240"/>
      <c r="K186" s="121" t="s">
        <v>726</v>
      </c>
      <c r="L186" s="83">
        <v>44652</v>
      </c>
      <c r="M186" s="83">
        <v>44896</v>
      </c>
      <c r="N186" s="196"/>
      <c r="O186" s="270"/>
      <c r="P186" s="196"/>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row>
    <row r="187" spans="1:48" x14ac:dyDescent="0.25">
      <c r="A187" s="197"/>
      <c r="B187" s="197"/>
      <c r="C187" s="197"/>
      <c r="D187" s="244"/>
      <c r="E187" s="206"/>
      <c r="F187" s="206"/>
      <c r="G187" s="206"/>
      <c r="H187" s="239"/>
      <c r="I187" s="106"/>
      <c r="J187" s="241"/>
      <c r="K187" s="121" t="s">
        <v>727</v>
      </c>
      <c r="L187" s="83">
        <v>44896</v>
      </c>
      <c r="M187" s="83">
        <v>44925</v>
      </c>
      <c r="N187" s="197"/>
      <c r="O187" s="271"/>
      <c r="P187" s="197"/>
    </row>
    <row r="188" spans="1:48" ht="45" customHeight="1" x14ac:dyDescent="0.25">
      <c r="A188" s="195" t="s">
        <v>711</v>
      </c>
      <c r="B188" s="195" t="s">
        <v>60</v>
      </c>
      <c r="C188" s="195" t="s">
        <v>7</v>
      </c>
      <c r="D188" s="248" t="s">
        <v>729</v>
      </c>
      <c r="E188" s="204" t="s">
        <v>719</v>
      </c>
      <c r="F188" s="204" t="s">
        <v>720</v>
      </c>
      <c r="G188" s="204" t="s">
        <v>730</v>
      </c>
      <c r="H188" s="239" t="s">
        <v>733</v>
      </c>
      <c r="I188" s="245"/>
      <c r="J188" s="239" t="s">
        <v>731</v>
      </c>
      <c r="K188" s="121" t="s">
        <v>724</v>
      </c>
      <c r="L188" s="83">
        <v>44593</v>
      </c>
      <c r="M188" s="83">
        <v>44621</v>
      </c>
      <c r="N188" s="195" t="s">
        <v>14</v>
      </c>
      <c r="O188" s="269">
        <v>2000000000</v>
      </c>
      <c r="P188" s="195" t="s">
        <v>26</v>
      </c>
    </row>
    <row r="189" spans="1:48" ht="22.5" x14ac:dyDescent="0.25">
      <c r="A189" s="196"/>
      <c r="B189" s="196"/>
      <c r="C189" s="196"/>
      <c r="D189" s="249"/>
      <c r="E189" s="205"/>
      <c r="F189" s="205"/>
      <c r="G189" s="205"/>
      <c r="H189" s="240"/>
      <c r="I189" s="246"/>
      <c r="J189" s="240"/>
      <c r="K189" s="121" t="s">
        <v>715</v>
      </c>
      <c r="L189" s="83">
        <v>44621</v>
      </c>
      <c r="M189" s="83">
        <v>44652</v>
      </c>
      <c r="N189" s="196"/>
      <c r="O189" s="270"/>
      <c r="P189" s="196"/>
    </row>
    <row r="190" spans="1:48" ht="22.5" x14ac:dyDescent="0.25">
      <c r="A190" s="196"/>
      <c r="B190" s="196"/>
      <c r="C190" s="196"/>
      <c r="D190" s="249"/>
      <c r="E190" s="205"/>
      <c r="F190" s="205"/>
      <c r="G190" s="205"/>
      <c r="H190" s="240"/>
      <c r="I190" s="246"/>
      <c r="J190" s="240"/>
      <c r="K190" s="121" t="s">
        <v>732</v>
      </c>
      <c r="L190" s="83">
        <v>44652</v>
      </c>
      <c r="M190" s="83">
        <v>44896</v>
      </c>
      <c r="N190" s="196"/>
      <c r="O190" s="270"/>
      <c r="P190" s="196"/>
    </row>
    <row r="191" spans="1:48" x14ac:dyDescent="0.25">
      <c r="A191" s="197"/>
      <c r="B191" s="197"/>
      <c r="C191" s="197"/>
      <c r="D191" s="250"/>
      <c r="E191" s="206"/>
      <c r="F191" s="206"/>
      <c r="G191" s="206"/>
      <c r="H191" s="241"/>
      <c r="I191" s="247"/>
      <c r="J191" s="241"/>
      <c r="K191" s="121" t="s">
        <v>727</v>
      </c>
      <c r="L191" s="83">
        <v>44896</v>
      </c>
      <c r="M191" s="83">
        <v>44925</v>
      </c>
      <c r="N191" s="197"/>
      <c r="O191" s="271"/>
      <c r="P191" s="197"/>
    </row>
    <row r="192" spans="1:48" ht="22.5" x14ac:dyDescent="0.25">
      <c r="A192" s="195" t="s">
        <v>711</v>
      </c>
      <c r="B192" s="195" t="s">
        <v>60</v>
      </c>
      <c r="C192" s="195" t="s">
        <v>7</v>
      </c>
      <c r="D192" s="248" t="s">
        <v>734</v>
      </c>
      <c r="E192" s="204" t="s">
        <v>719</v>
      </c>
      <c r="F192" s="204" t="s">
        <v>720</v>
      </c>
      <c r="G192" s="204" t="s">
        <v>735</v>
      </c>
      <c r="H192" s="239" t="s">
        <v>736</v>
      </c>
      <c r="I192" s="106"/>
      <c r="J192" s="239" t="s">
        <v>736</v>
      </c>
      <c r="K192" s="121" t="s">
        <v>737</v>
      </c>
      <c r="L192" s="83">
        <v>44593</v>
      </c>
      <c r="M192" s="83">
        <v>44621</v>
      </c>
      <c r="N192" s="195" t="s">
        <v>14</v>
      </c>
      <c r="O192" s="192">
        <v>210000000</v>
      </c>
      <c r="P192" s="195" t="s">
        <v>26</v>
      </c>
    </row>
    <row r="193" spans="1:16" ht="22.5" x14ac:dyDescent="0.25">
      <c r="A193" s="196"/>
      <c r="B193" s="196"/>
      <c r="C193" s="196"/>
      <c r="D193" s="249"/>
      <c r="E193" s="205"/>
      <c r="F193" s="205"/>
      <c r="G193" s="205"/>
      <c r="H193" s="240"/>
      <c r="I193" s="106"/>
      <c r="J193" s="240"/>
      <c r="K193" s="121" t="s">
        <v>738</v>
      </c>
      <c r="L193" s="83">
        <v>44621</v>
      </c>
      <c r="M193" s="83">
        <v>44652</v>
      </c>
      <c r="N193" s="196"/>
      <c r="O193" s="193"/>
      <c r="P193" s="196"/>
    </row>
    <row r="194" spans="1:16" ht="22.5" x14ac:dyDescent="0.25">
      <c r="A194" s="196"/>
      <c r="B194" s="196"/>
      <c r="C194" s="196"/>
      <c r="D194" s="249"/>
      <c r="E194" s="205"/>
      <c r="F194" s="205"/>
      <c r="G194" s="205"/>
      <c r="H194" s="240"/>
      <c r="I194" s="106"/>
      <c r="J194" s="240"/>
      <c r="K194" s="121" t="s">
        <v>732</v>
      </c>
      <c r="L194" s="83">
        <v>44652</v>
      </c>
      <c r="M194" s="83">
        <v>44896</v>
      </c>
      <c r="N194" s="196"/>
      <c r="O194" s="193"/>
      <c r="P194" s="196"/>
    </row>
    <row r="195" spans="1:16" x14ac:dyDescent="0.25">
      <c r="A195" s="196"/>
      <c r="B195" s="196"/>
      <c r="C195" s="196"/>
      <c r="D195" s="249"/>
      <c r="E195" s="205"/>
      <c r="F195" s="205"/>
      <c r="G195" s="205"/>
      <c r="H195" s="240"/>
      <c r="I195" s="106"/>
      <c r="J195" s="240"/>
      <c r="K195" s="121" t="s">
        <v>727</v>
      </c>
      <c r="L195" s="83">
        <v>44896</v>
      </c>
      <c r="M195" s="83">
        <v>44925</v>
      </c>
      <c r="N195" s="196"/>
      <c r="O195" s="193"/>
      <c r="P195" s="196"/>
    </row>
    <row r="196" spans="1:16" ht="22.5" x14ac:dyDescent="0.25">
      <c r="A196" s="196"/>
      <c r="B196" s="196"/>
      <c r="C196" s="196"/>
      <c r="D196" s="249"/>
      <c r="E196" s="205"/>
      <c r="F196" s="205"/>
      <c r="G196" s="205"/>
      <c r="H196" s="240"/>
      <c r="I196" s="106"/>
      <c r="J196" s="240"/>
      <c r="K196" s="121" t="s">
        <v>739</v>
      </c>
      <c r="L196" s="83">
        <v>44896</v>
      </c>
      <c r="M196" s="83">
        <v>44925</v>
      </c>
      <c r="N196" s="196"/>
      <c r="O196" s="193"/>
      <c r="P196" s="196"/>
    </row>
    <row r="197" spans="1:16" x14ac:dyDescent="0.25">
      <c r="A197" s="197"/>
      <c r="B197" s="197"/>
      <c r="C197" s="197"/>
      <c r="D197" s="250"/>
      <c r="E197" s="206"/>
      <c r="F197" s="206"/>
      <c r="G197" s="206"/>
      <c r="H197" s="241"/>
      <c r="I197" s="106"/>
      <c r="J197" s="241"/>
      <c r="K197" s="121" t="s">
        <v>740</v>
      </c>
      <c r="L197" s="83">
        <v>44896</v>
      </c>
      <c r="M197" s="83">
        <v>44925</v>
      </c>
      <c r="N197" s="197"/>
      <c r="O197" s="194"/>
      <c r="P197" s="197"/>
    </row>
    <row r="198" spans="1:16" ht="22.5" customHeight="1" x14ac:dyDescent="0.25">
      <c r="A198" s="195" t="s">
        <v>711</v>
      </c>
      <c r="B198" s="195" t="s">
        <v>60</v>
      </c>
      <c r="C198" s="195" t="s">
        <v>7</v>
      </c>
      <c r="D198" s="204" t="s">
        <v>741</v>
      </c>
      <c r="E198" s="204" t="s">
        <v>719</v>
      </c>
      <c r="F198" s="204" t="s">
        <v>720</v>
      </c>
      <c r="G198" s="204" t="s">
        <v>735</v>
      </c>
      <c r="H198" s="239" t="s">
        <v>745</v>
      </c>
      <c r="I198" s="245"/>
      <c r="J198" s="239" t="s">
        <v>742</v>
      </c>
      <c r="K198" s="121" t="s">
        <v>737</v>
      </c>
      <c r="L198" s="83">
        <v>44593</v>
      </c>
      <c r="M198" s="83">
        <v>44621</v>
      </c>
      <c r="N198" s="195" t="s">
        <v>14</v>
      </c>
      <c r="O198" s="192">
        <v>900000000</v>
      </c>
      <c r="P198" s="195" t="s">
        <v>26</v>
      </c>
    </row>
    <row r="199" spans="1:16" ht="22.5" x14ac:dyDescent="0.25">
      <c r="A199" s="196"/>
      <c r="B199" s="196"/>
      <c r="C199" s="196"/>
      <c r="D199" s="205"/>
      <c r="E199" s="205"/>
      <c r="F199" s="205"/>
      <c r="G199" s="205"/>
      <c r="H199" s="240"/>
      <c r="I199" s="246"/>
      <c r="J199" s="240"/>
      <c r="K199" s="121" t="s">
        <v>738</v>
      </c>
      <c r="L199" s="83">
        <v>44621</v>
      </c>
      <c r="M199" s="83">
        <v>44652</v>
      </c>
      <c r="N199" s="196"/>
      <c r="O199" s="193"/>
      <c r="P199" s="196"/>
    </row>
    <row r="200" spans="1:16" ht="22.5" x14ac:dyDescent="0.25">
      <c r="A200" s="196"/>
      <c r="B200" s="196"/>
      <c r="C200" s="196"/>
      <c r="D200" s="205"/>
      <c r="E200" s="205"/>
      <c r="F200" s="205"/>
      <c r="G200" s="205"/>
      <c r="H200" s="240"/>
      <c r="I200" s="246"/>
      <c r="J200" s="240"/>
      <c r="K200" s="121" t="s">
        <v>743</v>
      </c>
      <c r="L200" s="83">
        <v>44652</v>
      </c>
      <c r="M200" s="83">
        <v>44896</v>
      </c>
      <c r="N200" s="196"/>
      <c r="O200" s="193"/>
      <c r="P200" s="196"/>
    </row>
    <row r="201" spans="1:16" ht="22.5" x14ac:dyDescent="0.25">
      <c r="A201" s="196"/>
      <c r="B201" s="196"/>
      <c r="C201" s="196"/>
      <c r="D201" s="205"/>
      <c r="E201" s="205"/>
      <c r="F201" s="205"/>
      <c r="G201" s="205"/>
      <c r="H201" s="240"/>
      <c r="I201" s="246"/>
      <c r="J201" s="240"/>
      <c r="K201" s="121" t="s">
        <v>744</v>
      </c>
      <c r="L201" s="83">
        <v>44896</v>
      </c>
      <c r="M201" s="83">
        <v>44925</v>
      </c>
      <c r="N201" s="196"/>
      <c r="O201" s="193"/>
      <c r="P201" s="196"/>
    </row>
    <row r="202" spans="1:16" ht="22.5" x14ac:dyDescent="0.25">
      <c r="A202" s="196"/>
      <c r="B202" s="196"/>
      <c r="C202" s="196"/>
      <c r="D202" s="205"/>
      <c r="E202" s="205"/>
      <c r="F202" s="205"/>
      <c r="G202" s="205"/>
      <c r="H202" s="240"/>
      <c r="I202" s="246"/>
      <c r="J202" s="240"/>
      <c r="K202" s="121" t="s">
        <v>739</v>
      </c>
      <c r="L202" s="83">
        <v>44896</v>
      </c>
      <c r="M202" s="83">
        <v>44925</v>
      </c>
      <c r="N202" s="196"/>
      <c r="O202" s="193"/>
      <c r="P202" s="196"/>
    </row>
    <row r="203" spans="1:16" x14ac:dyDescent="0.25">
      <c r="A203" s="197"/>
      <c r="B203" s="197"/>
      <c r="C203" s="197"/>
      <c r="D203" s="206"/>
      <c r="E203" s="206"/>
      <c r="F203" s="206"/>
      <c r="G203" s="206"/>
      <c r="H203" s="241"/>
      <c r="I203" s="247"/>
      <c r="J203" s="241"/>
      <c r="K203" s="121" t="s">
        <v>740</v>
      </c>
      <c r="L203" s="83">
        <v>44896</v>
      </c>
      <c r="M203" s="83">
        <v>44925</v>
      </c>
      <c r="N203" s="197"/>
      <c r="O203" s="194"/>
      <c r="P203" s="197"/>
    </row>
    <row r="204" spans="1:16" ht="45" customHeight="1" x14ac:dyDescent="0.25">
      <c r="A204" s="202" t="s">
        <v>879</v>
      </c>
      <c r="B204" s="202" t="s">
        <v>70</v>
      </c>
      <c r="C204" s="202" t="s">
        <v>7</v>
      </c>
      <c r="D204" s="201" t="s">
        <v>880</v>
      </c>
      <c r="E204" s="204" t="s">
        <v>887</v>
      </c>
      <c r="F204" s="204" t="s">
        <v>888</v>
      </c>
      <c r="G204" s="195">
        <v>1</v>
      </c>
      <c r="H204" s="207" t="s">
        <v>889</v>
      </c>
      <c r="I204" s="201" t="s">
        <v>881</v>
      </c>
      <c r="J204" s="207" t="s">
        <v>882</v>
      </c>
      <c r="K204" s="125" t="s">
        <v>883</v>
      </c>
      <c r="L204" s="83">
        <v>44642</v>
      </c>
      <c r="M204" s="83">
        <v>44844</v>
      </c>
      <c r="N204" s="202" t="s">
        <v>14</v>
      </c>
      <c r="O204" s="203">
        <v>18650000</v>
      </c>
      <c r="P204" s="202" t="s">
        <v>26</v>
      </c>
    </row>
    <row r="205" spans="1:16" ht="22.5" x14ac:dyDescent="0.25">
      <c r="A205" s="202"/>
      <c r="B205" s="202"/>
      <c r="C205" s="202"/>
      <c r="D205" s="201"/>
      <c r="E205" s="205"/>
      <c r="F205" s="205"/>
      <c r="G205" s="196"/>
      <c r="H205" s="207"/>
      <c r="I205" s="201"/>
      <c r="J205" s="207"/>
      <c r="K205" s="86" t="s">
        <v>884</v>
      </c>
      <c r="L205" s="83">
        <v>44642</v>
      </c>
      <c r="M205" s="83">
        <v>44844</v>
      </c>
      <c r="N205" s="202"/>
      <c r="O205" s="203"/>
      <c r="P205" s="202"/>
    </row>
    <row r="206" spans="1:16" ht="22.5" x14ac:dyDescent="0.25">
      <c r="A206" s="202"/>
      <c r="B206" s="202"/>
      <c r="C206" s="202"/>
      <c r="D206" s="201"/>
      <c r="E206" s="205"/>
      <c r="F206" s="205"/>
      <c r="G206" s="196"/>
      <c r="H206" s="207"/>
      <c r="I206" s="201"/>
      <c r="J206" s="207"/>
      <c r="K206" s="86" t="s">
        <v>885</v>
      </c>
      <c r="L206" s="83">
        <v>44642</v>
      </c>
      <c r="M206" s="83">
        <v>44844</v>
      </c>
      <c r="N206" s="202"/>
      <c r="O206" s="203"/>
      <c r="P206" s="202"/>
    </row>
    <row r="207" spans="1:16" x14ac:dyDescent="0.25">
      <c r="A207" s="202"/>
      <c r="B207" s="202"/>
      <c r="C207" s="202"/>
      <c r="D207" s="201"/>
      <c r="E207" s="206"/>
      <c r="F207" s="206"/>
      <c r="G207" s="197"/>
      <c r="H207" s="207"/>
      <c r="I207" s="201"/>
      <c r="J207" s="207"/>
      <c r="K207" s="86" t="s">
        <v>886</v>
      </c>
      <c r="L207" s="83">
        <v>44908</v>
      </c>
      <c r="M207" s="83">
        <v>44910</v>
      </c>
      <c r="N207" s="202"/>
      <c r="O207" s="203"/>
      <c r="P207" s="202"/>
    </row>
    <row r="208" spans="1:16" ht="22.5" customHeight="1" x14ac:dyDescent="0.25">
      <c r="A208" s="195" t="s">
        <v>879</v>
      </c>
      <c r="B208" s="195" t="s">
        <v>70</v>
      </c>
      <c r="C208" s="195" t="s">
        <v>7</v>
      </c>
      <c r="D208" s="204" t="s">
        <v>890</v>
      </c>
      <c r="E208" s="204" t="s">
        <v>887</v>
      </c>
      <c r="F208" s="204" t="s">
        <v>888</v>
      </c>
      <c r="G208" s="195">
        <v>1</v>
      </c>
      <c r="H208" s="207" t="s">
        <v>889</v>
      </c>
      <c r="I208" s="208" t="s">
        <v>881</v>
      </c>
      <c r="J208" s="198" t="s">
        <v>882</v>
      </c>
      <c r="K208" s="86" t="s">
        <v>891</v>
      </c>
      <c r="L208" s="87">
        <v>44593</v>
      </c>
      <c r="M208" s="87">
        <v>44869</v>
      </c>
      <c r="N208" s="211" t="s">
        <v>14</v>
      </c>
      <c r="O208" s="203">
        <v>45700000</v>
      </c>
      <c r="P208" s="195" t="s">
        <v>26</v>
      </c>
    </row>
    <row r="209" spans="1:16" ht="33.75" x14ac:dyDescent="0.25">
      <c r="A209" s="196"/>
      <c r="B209" s="196"/>
      <c r="C209" s="196"/>
      <c r="D209" s="205"/>
      <c r="E209" s="205"/>
      <c r="F209" s="205"/>
      <c r="G209" s="196"/>
      <c r="H209" s="207"/>
      <c r="I209" s="209"/>
      <c r="J209" s="199"/>
      <c r="K209" s="86" t="s">
        <v>892</v>
      </c>
      <c r="L209" s="87">
        <v>44593</v>
      </c>
      <c r="M209" s="87">
        <v>44869</v>
      </c>
      <c r="N209" s="212"/>
      <c r="O209" s="203"/>
      <c r="P209" s="196"/>
    </row>
    <row r="210" spans="1:16" ht="22.5" x14ac:dyDescent="0.25">
      <c r="A210" s="196"/>
      <c r="B210" s="196"/>
      <c r="C210" s="196"/>
      <c r="D210" s="205"/>
      <c r="E210" s="205"/>
      <c r="F210" s="205"/>
      <c r="G210" s="196"/>
      <c r="H210" s="207"/>
      <c r="I210" s="209"/>
      <c r="J210" s="199"/>
      <c r="K210" s="91" t="s">
        <v>893</v>
      </c>
      <c r="L210" s="87">
        <v>44593</v>
      </c>
      <c r="M210" s="87">
        <v>44869</v>
      </c>
      <c r="N210" s="212"/>
      <c r="O210" s="203"/>
      <c r="P210" s="196"/>
    </row>
    <row r="211" spans="1:16" x14ac:dyDescent="0.25">
      <c r="A211" s="197"/>
      <c r="B211" s="197"/>
      <c r="C211" s="197"/>
      <c r="D211" s="206"/>
      <c r="E211" s="206"/>
      <c r="F211" s="206"/>
      <c r="G211" s="197"/>
      <c r="H211" s="207"/>
      <c r="I211" s="210"/>
      <c r="J211" s="200"/>
      <c r="K211" s="86" t="s">
        <v>894</v>
      </c>
      <c r="L211" s="87">
        <v>44886</v>
      </c>
      <c r="M211" s="87">
        <v>44907</v>
      </c>
      <c r="N211" s="213"/>
      <c r="O211" s="203"/>
      <c r="P211" s="197"/>
    </row>
    <row r="212" spans="1:16" ht="33.75" customHeight="1" x14ac:dyDescent="0.25">
      <c r="A212" s="195" t="s">
        <v>879</v>
      </c>
      <c r="B212" s="195" t="s">
        <v>70</v>
      </c>
      <c r="C212" s="195" t="s">
        <v>7</v>
      </c>
      <c r="D212" s="204" t="s">
        <v>895</v>
      </c>
      <c r="E212" s="195" t="s">
        <v>887</v>
      </c>
      <c r="F212" s="204" t="s">
        <v>888</v>
      </c>
      <c r="G212" s="195">
        <v>1</v>
      </c>
      <c r="H212" s="251" t="s">
        <v>889</v>
      </c>
      <c r="I212" s="208" t="s">
        <v>881</v>
      </c>
      <c r="J212" s="198" t="s">
        <v>882</v>
      </c>
      <c r="K212" s="86" t="s">
        <v>896</v>
      </c>
      <c r="L212" s="87">
        <v>44562</v>
      </c>
      <c r="M212" s="87">
        <v>44591</v>
      </c>
      <c r="N212" s="195" t="s">
        <v>14</v>
      </c>
      <c r="O212" s="192">
        <v>18000000</v>
      </c>
      <c r="P212" s="195" t="s">
        <v>26</v>
      </c>
    </row>
    <row r="213" spans="1:16" ht="22.5" x14ac:dyDescent="0.25">
      <c r="A213" s="196"/>
      <c r="B213" s="196"/>
      <c r="C213" s="196"/>
      <c r="D213" s="205"/>
      <c r="E213" s="196"/>
      <c r="F213" s="205"/>
      <c r="G213" s="196"/>
      <c r="H213" s="252"/>
      <c r="I213" s="209"/>
      <c r="J213" s="199"/>
      <c r="K213" s="91" t="s">
        <v>897</v>
      </c>
      <c r="L213" s="87">
        <v>44606</v>
      </c>
      <c r="M213" s="87">
        <v>44613</v>
      </c>
      <c r="N213" s="196"/>
      <c r="O213" s="193"/>
      <c r="P213" s="196"/>
    </row>
    <row r="214" spans="1:16" ht="22.5" x14ac:dyDescent="0.25">
      <c r="A214" s="196"/>
      <c r="B214" s="196"/>
      <c r="C214" s="196"/>
      <c r="D214" s="205"/>
      <c r="E214" s="196"/>
      <c r="F214" s="205"/>
      <c r="G214" s="196"/>
      <c r="H214" s="252"/>
      <c r="I214" s="209"/>
      <c r="J214" s="199"/>
      <c r="K214" s="86" t="s">
        <v>898</v>
      </c>
      <c r="L214" s="87">
        <v>44613</v>
      </c>
      <c r="M214" s="87">
        <v>44651</v>
      </c>
      <c r="N214" s="196"/>
      <c r="O214" s="193"/>
      <c r="P214" s="196"/>
    </row>
    <row r="215" spans="1:16" ht="15" customHeight="1" x14ac:dyDescent="0.25">
      <c r="A215" s="196"/>
      <c r="B215" s="196"/>
      <c r="C215" s="196"/>
      <c r="D215" s="205"/>
      <c r="E215" s="196"/>
      <c r="F215" s="205"/>
      <c r="G215" s="196"/>
      <c r="H215" s="252"/>
      <c r="I215" s="209"/>
      <c r="J215" s="199"/>
      <c r="K215" s="86" t="s">
        <v>899</v>
      </c>
      <c r="L215" s="87">
        <v>44652</v>
      </c>
      <c r="M215" s="87">
        <v>44680</v>
      </c>
      <c r="N215" s="196"/>
      <c r="O215" s="193"/>
      <c r="P215" s="196"/>
    </row>
    <row r="216" spans="1:16" ht="15" customHeight="1" x14ac:dyDescent="0.25">
      <c r="A216" s="196"/>
      <c r="B216" s="196"/>
      <c r="C216" s="196"/>
      <c r="D216" s="205"/>
      <c r="E216" s="196"/>
      <c r="F216" s="205"/>
      <c r="G216" s="196"/>
      <c r="H216" s="252"/>
      <c r="I216" s="209"/>
      <c r="J216" s="199"/>
      <c r="K216" s="86" t="s">
        <v>900</v>
      </c>
      <c r="L216" s="87">
        <v>44713</v>
      </c>
      <c r="M216" s="87">
        <v>44742</v>
      </c>
      <c r="N216" s="196"/>
      <c r="O216" s="193"/>
      <c r="P216" s="196"/>
    </row>
    <row r="217" spans="1:16" ht="15" customHeight="1" x14ac:dyDescent="0.25">
      <c r="A217" s="196"/>
      <c r="B217" s="196"/>
      <c r="C217" s="196"/>
      <c r="D217" s="205"/>
      <c r="E217" s="196"/>
      <c r="F217" s="205"/>
      <c r="G217" s="196"/>
      <c r="H217" s="252"/>
      <c r="I217" s="209"/>
      <c r="J217" s="199"/>
      <c r="K217" s="86" t="s">
        <v>901</v>
      </c>
      <c r="L217" s="87">
        <v>44743</v>
      </c>
      <c r="M217" s="87">
        <v>44774</v>
      </c>
      <c r="N217" s="196"/>
      <c r="O217" s="193"/>
      <c r="P217" s="196"/>
    </row>
    <row r="218" spans="1:16" s="4" customFormat="1" ht="15" customHeight="1" x14ac:dyDescent="0.25">
      <c r="A218" s="196"/>
      <c r="B218" s="196"/>
      <c r="C218" s="196"/>
      <c r="D218" s="205"/>
      <c r="E218" s="196"/>
      <c r="F218" s="205"/>
      <c r="G218" s="196"/>
      <c r="H218" s="252"/>
      <c r="I218" s="209"/>
      <c r="J218" s="199"/>
      <c r="K218" s="86" t="s">
        <v>902</v>
      </c>
      <c r="L218" s="87">
        <v>44866</v>
      </c>
      <c r="M218" s="87">
        <v>44890</v>
      </c>
      <c r="N218" s="196"/>
      <c r="O218" s="193"/>
      <c r="P218" s="196"/>
    </row>
    <row r="219" spans="1:16" s="4" customFormat="1" ht="15" customHeight="1" x14ac:dyDescent="0.25">
      <c r="A219" s="197"/>
      <c r="B219" s="197"/>
      <c r="C219" s="197"/>
      <c r="D219" s="206"/>
      <c r="E219" s="197"/>
      <c r="F219" s="206"/>
      <c r="G219" s="197"/>
      <c r="H219" s="253"/>
      <c r="I219" s="210"/>
      <c r="J219" s="200"/>
      <c r="K219" s="86" t="s">
        <v>903</v>
      </c>
      <c r="L219" s="87">
        <v>44900</v>
      </c>
      <c r="M219" s="87">
        <v>44911</v>
      </c>
      <c r="N219" s="197"/>
      <c r="O219" s="194"/>
      <c r="P219" s="197"/>
    </row>
    <row r="220" spans="1:16" s="4" customFormat="1" ht="120" customHeight="1" x14ac:dyDescent="0.25">
      <c r="A220" s="120" t="s">
        <v>40</v>
      </c>
      <c r="B220" s="119" t="s">
        <v>924</v>
      </c>
      <c r="C220" s="120" t="s">
        <v>6</v>
      </c>
      <c r="D220" s="42" t="s">
        <v>925</v>
      </c>
      <c r="E220" s="84" t="s">
        <v>926</v>
      </c>
      <c r="F220" s="81" t="s">
        <v>930</v>
      </c>
      <c r="G220" s="84">
        <v>1</v>
      </c>
      <c r="H220" s="88" t="s">
        <v>927</v>
      </c>
      <c r="I220" s="84"/>
      <c r="J220" s="121" t="s">
        <v>928</v>
      </c>
      <c r="K220" s="121" t="s">
        <v>929</v>
      </c>
      <c r="L220" s="83">
        <v>44562</v>
      </c>
      <c r="M220" s="83">
        <v>44895</v>
      </c>
      <c r="N220" s="84" t="s">
        <v>647</v>
      </c>
      <c r="O220" s="89">
        <v>190000000</v>
      </c>
      <c r="P220" s="84" t="s">
        <v>810</v>
      </c>
    </row>
    <row r="221" spans="1:16" s="4" customFormat="1" ht="59.25" customHeight="1" x14ac:dyDescent="0.25">
      <c r="A221" s="120" t="s">
        <v>40</v>
      </c>
      <c r="B221" s="119" t="s">
        <v>924</v>
      </c>
      <c r="C221" s="123" t="s">
        <v>7</v>
      </c>
      <c r="D221" s="42" t="s">
        <v>933</v>
      </c>
      <c r="E221" s="84" t="s">
        <v>926</v>
      </c>
      <c r="F221" s="81" t="s">
        <v>930</v>
      </c>
      <c r="G221" s="84">
        <v>1</v>
      </c>
      <c r="H221" s="42" t="s">
        <v>937</v>
      </c>
      <c r="I221" s="73">
        <v>2022002200047</v>
      </c>
      <c r="J221" s="121" t="s">
        <v>931</v>
      </c>
      <c r="K221" s="121" t="s">
        <v>929</v>
      </c>
      <c r="L221" s="83">
        <v>44562</v>
      </c>
      <c r="M221" s="83">
        <v>44895</v>
      </c>
      <c r="N221" s="84" t="s">
        <v>647</v>
      </c>
      <c r="O221" s="92">
        <v>275113500</v>
      </c>
      <c r="P221" s="84" t="s">
        <v>932</v>
      </c>
    </row>
    <row r="222" spans="1:16" s="4" customFormat="1" ht="58.5" customHeight="1" x14ac:dyDescent="0.25">
      <c r="A222" s="120" t="s">
        <v>40</v>
      </c>
      <c r="B222" s="119" t="s">
        <v>924</v>
      </c>
      <c r="C222" s="123" t="s">
        <v>5</v>
      </c>
      <c r="D222" s="42" t="s">
        <v>934</v>
      </c>
      <c r="E222" s="84" t="s">
        <v>926</v>
      </c>
      <c r="F222" s="81" t="s">
        <v>930</v>
      </c>
      <c r="G222" s="84">
        <v>1</v>
      </c>
      <c r="H222" s="42" t="s">
        <v>936</v>
      </c>
      <c r="I222" s="48"/>
      <c r="J222" s="121" t="s">
        <v>945</v>
      </c>
      <c r="K222" s="121" t="s">
        <v>929</v>
      </c>
      <c r="L222" s="83">
        <v>44562</v>
      </c>
      <c r="M222" s="83">
        <v>44895</v>
      </c>
      <c r="N222" s="37" t="s">
        <v>14</v>
      </c>
      <c r="O222" s="92">
        <v>489971440</v>
      </c>
      <c r="P222" s="84" t="s">
        <v>935</v>
      </c>
    </row>
    <row r="223" spans="1:16" s="4" customFormat="1" ht="59.25" customHeight="1" x14ac:dyDescent="0.25">
      <c r="A223" s="120" t="s">
        <v>40</v>
      </c>
      <c r="B223" s="119" t="s">
        <v>924</v>
      </c>
      <c r="C223" s="123" t="s">
        <v>7</v>
      </c>
      <c r="D223" s="42" t="s">
        <v>938</v>
      </c>
      <c r="E223" s="84" t="s">
        <v>926</v>
      </c>
      <c r="F223" s="81" t="s">
        <v>941</v>
      </c>
      <c r="G223" s="84">
        <v>1</v>
      </c>
      <c r="H223" s="42" t="s">
        <v>944</v>
      </c>
      <c r="I223" s="48"/>
      <c r="J223" s="121" t="s">
        <v>939</v>
      </c>
      <c r="K223" s="121" t="s">
        <v>929</v>
      </c>
      <c r="L223" s="83">
        <v>44562</v>
      </c>
      <c r="M223" s="83">
        <v>44926</v>
      </c>
      <c r="N223" s="37" t="s">
        <v>14</v>
      </c>
      <c r="O223" s="92">
        <v>646736490</v>
      </c>
      <c r="P223" s="67" t="s">
        <v>932</v>
      </c>
    </row>
    <row r="224" spans="1:16" s="4" customFormat="1" ht="64.5" customHeight="1" x14ac:dyDescent="0.25">
      <c r="A224" s="120" t="s">
        <v>40</v>
      </c>
      <c r="B224" s="119" t="s">
        <v>924</v>
      </c>
      <c r="C224" s="123" t="s">
        <v>7</v>
      </c>
      <c r="D224" s="42" t="s">
        <v>940</v>
      </c>
      <c r="E224" s="84" t="s">
        <v>926</v>
      </c>
      <c r="F224" s="42" t="s">
        <v>941</v>
      </c>
      <c r="G224" s="84">
        <v>1</v>
      </c>
      <c r="H224" s="42" t="s">
        <v>946</v>
      </c>
      <c r="I224" s="48"/>
      <c r="J224" s="121" t="s">
        <v>943</v>
      </c>
      <c r="K224" s="121" t="s">
        <v>929</v>
      </c>
      <c r="L224" s="83">
        <v>44562</v>
      </c>
      <c r="M224" s="83">
        <v>44926</v>
      </c>
      <c r="N224" s="37" t="s">
        <v>14</v>
      </c>
      <c r="O224" s="92">
        <v>404096820</v>
      </c>
      <c r="P224" s="84" t="s">
        <v>942</v>
      </c>
    </row>
    <row r="225" spans="1:16" s="4" customFormat="1" ht="64.5" customHeight="1" x14ac:dyDescent="0.25">
      <c r="A225" s="120" t="s">
        <v>40</v>
      </c>
      <c r="B225" s="119" t="s">
        <v>924</v>
      </c>
      <c r="C225" s="123" t="s">
        <v>7</v>
      </c>
      <c r="D225" s="42" t="s">
        <v>947</v>
      </c>
      <c r="E225" s="84" t="s">
        <v>926</v>
      </c>
      <c r="F225" s="42" t="s">
        <v>941</v>
      </c>
      <c r="G225" s="84">
        <v>3</v>
      </c>
      <c r="H225" s="42" t="s">
        <v>956</v>
      </c>
      <c r="I225" s="48"/>
      <c r="J225" s="121" t="s">
        <v>948</v>
      </c>
      <c r="K225" s="121" t="s">
        <v>929</v>
      </c>
      <c r="L225" s="83">
        <v>44562</v>
      </c>
      <c r="M225" s="83">
        <v>44926</v>
      </c>
      <c r="N225" s="37" t="s">
        <v>14</v>
      </c>
      <c r="O225" s="92">
        <v>804999394</v>
      </c>
      <c r="P225" s="84" t="s">
        <v>26</v>
      </c>
    </row>
    <row r="226" spans="1:16" s="4" customFormat="1" ht="64.5" customHeight="1" x14ac:dyDescent="0.25">
      <c r="A226" s="120" t="s">
        <v>40</v>
      </c>
      <c r="B226" s="119" t="s">
        <v>924</v>
      </c>
      <c r="C226" s="123" t="s">
        <v>5</v>
      </c>
      <c r="D226" s="42" t="s">
        <v>949</v>
      </c>
      <c r="E226" s="84" t="s">
        <v>926</v>
      </c>
      <c r="F226" s="42" t="s">
        <v>941</v>
      </c>
      <c r="G226" s="84">
        <v>1</v>
      </c>
      <c r="H226" s="48"/>
      <c r="I226" s="48"/>
      <c r="J226" s="121" t="s">
        <v>950</v>
      </c>
      <c r="K226" s="48"/>
      <c r="L226" s="83">
        <v>44562</v>
      </c>
      <c r="M226" s="83">
        <v>44926</v>
      </c>
      <c r="N226" s="37" t="s">
        <v>14</v>
      </c>
      <c r="O226" s="92">
        <v>70000000</v>
      </c>
      <c r="P226" s="84" t="s">
        <v>932</v>
      </c>
    </row>
    <row r="227" spans="1:16" s="4" customFormat="1" ht="64.5" customHeight="1" x14ac:dyDescent="0.25">
      <c r="A227" s="120" t="s">
        <v>40</v>
      </c>
      <c r="B227" s="119" t="s">
        <v>924</v>
      </c>
      <c r="C227" s="123" t="s">
        <v>6</v>
      </c>
      <c r="D227" s="42" t="s">
        <v>951</v>
      </c>
      <c r="E227" s="84" t="s">
        <v>926</v>
      </c>
      <c r="F227" s="42" t="s">
        <v>941</v>
      </c>
      <c r="G227" s="84">
        <v>1</v>
      </c>
      <c r="H227" s="48"/>
      <c r="I227" s="48"/>
      <c r="J227" s="121" t="s">
        <v>952</v>
      </c>
      <c r="K227" s="48"/>
      <c r="L227" s="83">
        <v>44562</v>
      </c>
      <c r="M227" s="83">
        <v>44926</v>
      </c>
      <c r="N227" s="37" t="s">
        <v>14</v>
      </c>
      <c r="O227" s="92">
        <v>70000000</v>
      </c>
      <c r="P227" s="84" t="s">
        <v>932</v>
      </c>
    </row>
    <row r="228" spans="1:16" s="4" customFormat="1" ht="60" customHeight="1" x14ac:dyDescent="0.25">
      <c r="A228" s="120" t="s">
        <v>40</v>
      </c>
      <c r="B228" s="119" t="s">
        <v>924</v>
      </c>
      <c r="C228" s="123" t="s">
        <v>6</v>
      </c>
      <c r="D228" s="42" t="s">
        <v>953</v>
      </c>
      <c r="E228" s="84" t="s">
        <v>926</v>
      </c>
      <c r="F228" s="42" t="s">
        <v>941</v>
      </c>
      <c r="G228" s="84">
        <v>1</v>
      </c>
      <c r="H228" s="48"/>
      <c r="I228" s="48"/>
      <c r="J228" s="121" t="s">
        <v>954</v>
      </c>
      <c r="K228" s="48"/>
      <c r="L228" s="83">
        <v>44562</v>
      </c>
      <c r="M228" s="83">
        <v>44926</v>
      </c>
      <c r="N228" s="37" t="s">
        <v>14</v>
      </c>
      <c r="O228" s="92">
        <v>60000000</v>
      </c>
      <c r="P228" s="84" t="s">
        <v>955</v>
      </c>
    </row>
    <row r="229" spans="1:16" ht="126" customHeight="1" x14ac:dyDescent="0.25">
      <c r="A229" s="120" t="s">
        <v>34</v>
      </c>
      <c r="B229" s="119" t="s">
        <v>52</v>
      </c>
      <c r="C229" s="23" t="s">
        <v>7</v>
      </c>
      <c r="D229" s="42" t="s">
        <v>957</v>
      </c>
      <c r="E229" s="84" t="s">
        <v>960</v>
      </c>
      <c r="F229" s="42" t="s">
        <v>961</v>
      </c>
      <c r="G229" s="82" t="s">
        <v>958</v>
      </c>
      <c r="H229" s="115" t="s">
        <v>962</v>
      </c>
      <c r="I229" s="116"/>
      <c r="J229" s="121" t="s">
        <v>959</v>
      </c>
      <c r="K229" s="121" t="s">
        <v>963</v>
      </c>
      <c r="L229" s="83">
        <v>44562</v>
      </c>
      <c r="M229" s="83">
        <v>44926</v>
      </c>
      <c r="N229" s="93" t="s">
        <v>14</v>
      </c>
      <c r="O229" s="94">
        <v>754501371.25</v>
      </c>
      <c r="P229" s="84" t="s">
        <v>26</v>
      </c>
    </row>
    <row r="230" spans="1:16" ht="105.75" customHeight="1" x14ac:dyDescent="0.25">
      <c r="A230" s="120" t="s">
        <v>34</v>
      </c>
      <c r="B230" s="119" t="s">
        <v>52</v>
      </c>
      <c r="C230" s="41" t="s">
        <v>7</v>
      </c>
      <c r="D230" s="42" t="s">
        <v>769</v>
      </c>
      <c r="E230" s="84" t="s">
        <v>960</v>
      </c>
      <c r="F230" s="42" t="s">
        <v>961</v>
      </c>
      <c r="G230" s="82" t="s">
        <v>770</v>
      </c>
      <c r="H230" s="35" t="s">
        <v>962</v>
      </c>
      <c r="I230" s="116"/>
      <c r="J230" s="121" t="s">
        <v>771</v>
      </c>
      <c r="K230" s="121" t="s">
        <v>811</v>
      </c>
      <c r="L230" s="83">
        <v>44562</v>
      </c>
      <c r="M230" s="83">
        <v>44926</v>
      </c>
      <c r="N230" s="93" t="s">
        <v>14</v>
      </c>
      <c r="O230" s="94">
        <v>0</v>
      </c>
      <c r="P230" s="84"/>
    </row>
    <row r="231" spans="1:16" ht="144" customHeight="1" x14ac:dyDescent="0.25">
      <c r="A231" s="120" t="s">
        <v>34</v>
      </c>
      <c r="B231" s="119" t="s">
        <v>52</v>
      </c>
      <c r="C231" s="24" t="s">
        <v>7</v>
      </c>
      <c r="D231" s="42" t="s">
        <v>772</v>
      </c>
      <c r="E231" s="84" t="s">
        <v>960</v>
      </c>
      <c r="F231" s="42" t="s">
        <v>961</v>
      </c>
      <c r="G231" s="82" t="s">
        <v>773</v>
      </c>
      <c r="H231" s="35" t="s">
        <v>962</v>
      </c>
      <c r="I231" s="116"/>
      <c r="J231" s="121" t="s">
        <v>771</v>
      </c>
      <c r="K231" s="121" t="s">
        <v>812</v>
      </c>
      <c r="L231" s="83">
        <v>44562</v>
      </c>
      <c r="M231" s="83">
        <v>44926</v>
      </c>
      <c r="N231" s="93" t="s">
        <v>14</v>
      </c>
      <c r="O231" s="94">
        <v>118688089</v>
      </c>
      <c r="P231" s="84" t="s">
        <v>26</v>
      </c>
    </row>
    <row r="232" spans="1:16" ht="115.5" customHeight="1" x14ac:dyDescent="0.25">
      <c r="A232" s="120" t="s">
        <v>34</v>
      </c>
      <c r="B232" s="119" t="s">
        <v>52</v>
      </c>
      <c r="C232" s="24" t="s">
        <v>7</v>
      </c>
      <c r="D232" s="42" t="s">
        <v>774</v>
      </c>
      <c r="E232" s="84" t="s">
        <v>960</v>
      </c>
      <c r="F232" s="42" t="s">
        <v>961</v>
      </c>
      <c r="G232" s="82" t="s">
        <v>775</v>
      </c>
      <c r="H232" s="35" t="s">
        <v>962</v>
      </c>
      <c r="I232" s="116"/>
      <c r="J232" s="121" t="s">
        <v>771</v>
      </c>
      <c r="K232" s="121" t="s">
        <v>813</v>
      </c>
      <c r="L232" s="83">
        <v>44562</v>
      </c>
      <c r="M232" s="83">
        <v>44926</v>
      </c>
      <c r="N232" s="93" t="s">
        <v>14</v>
      </c>
      <c r="O232" s="94">
        <v>88853682</v>
      </c>
      <c r="P232" s="84" t="s">
        <v>26</v>
      </c>
    </row>
    <row r="233" spans="1:16" ht="78.75" x14ac:dyDescent="0.25">
      <c r="A233" s="120" t="s">
        <v>34</v>
      </c>
      <c r="B233" s="119" t="s">
        <v>52</v>
      </c>
      <c r="C233" s="24" t="s">
        <v>7</v>
      </c>
      <c r="D233" s="42" t="s">
        <v>776</v>
      </c>
      <c r="E233" s="84" t="s">
        <v>960</v>
      </c>
      <c r="F233" s="42" t="s">
        <v>961</v>
      </c>
      <c r="G233" s="82" t="s">
        <v>777</v>
      </c>
      <c r="H233" s="35" t="s">
        <v>962</v>
      </c>
      <c r="I233" s="116"/>
      <c r="J233" s="121" t="s">
        <v>771</v>
      </c>
      <c r="K233" s="121" t="s">
        <v>814</v>
      </c>
      <c r="L233" s="83">
        <v>44562</v>
      </c>
      <c r="M233" s="83">
        <v>44926</v>
      </c>
      <c r="N233" s="93" t="s">
        <v>14</v>
      </c>
      <c r="O233" s="94">
        <v>0</v>
      </c>
      <c r="P233" s="84"/>
    </row>
    <row r="234" spans="1:16" ht="126.75" customHeight="1" x14ac:dyDescent="0.25">
      <c r="A234" s="120" t="s">
        <v>34</v>
      </c>
      <c r="B234" s="119" t="s">
        <v>52</v>
      </c>
      <c r="C234" s="24" t="s">
        <v>7</v>
      </c>
      <c r="D234" s="42" t="s">
        <v>778</v>
      </c>
      <c r="E234" s="84" t="s">
        <v>960</v>
      </c>
      <c r="F234" s="42" t="s">
        <v>961</v>
      </c>
      <c r="G234" s="82" t="s">
        <v>779</v>
      </c>
      <c r="H234" s="35" t="s">
        <v>962</v>
      </c>
      <c r="I234" s="116"/>
      <c r="J234" s="121" t="s">
        <v>780</v>
      </c>
      <c r="K234" s="121" t="s">
        <v>815</v>
      </c>
      <c r="L234" s="83">
        <v>44562</v>
      </c>
      <c r="M234" s="83">
        <v>44926</v>
      </c>
      <c r="N234" s="93" t="s">
        <v>14</v>
      </c>
      <c r="O234" s="94">
        <v>0</v>
      </c>
      <c r="P234" s="84"/>
    </row>
    <row r="235" spans="1:16" ht="92.25" customHeight="1" x14ac:dyDescent="0.25">
      <c r="A235" s="120" t="s">
        <v>34</v>
      </c>
      <c r="B235" s="119" t="s">
        <v>52</v>
      </c>
      <c r="C235" s="24" t="s">
        <v>7</v>
      </c>
      <c r="D235" s="42" t="s">
        <v>781</v>
      </c>
      <c r="E235" s="84" t="s">
        <v>960</v>
      </c>
      <c r="F235" s="42" t="s">
        <v>961</v>
      </c>
      <c r="G235" s="82" t="s">
        <v>782</v>
      </c>
      <c r="H235" s="35" t="s">
        <v>962</v>
      </c>
      <c r="I235" s="116"/>
      <c r="J235" s="121" t="s">
        <v>780</v>
      </c>
      <c r="K235" s="121" t="s">
        <v>816</v>
      </c>
      <c r="L235" s="83">
        <v>44562</v>
      </c>
      <c r="M235" s="83">
        <v>44926</v>
      </c>
      <c r="N235" s="93" t="s">
        <v>14</v>
      </c>
      <c r="O235" s="94">
        <v>0</v>
      </c>
      <c r="P235" s="84"/>
    </row>
    <row r="236" spans="1:16" ht="78" customHeight="1" x14ac:dyDescent="0.25">
      <c r="A236" s="120" t="s">
        <v>34</v>
      </c>
      <c r="B236" s="119" t="s">
        <v>52</v>
      </c>
      <c r="C236" s="24" t="s">
        <v>7</v>
      </c>
      <c r="D236" s="42" t="s">
        <v>783</v>
      </c>
      <c r="E236" s="84" t="s">
        <v>960</v>
      </c>
      <c r="F236" s="42" t="s">
        <v>961</v>
      </c>
      <c r="G236" s="82" t="s">
        <v>784</v>
      </c>
      <c r="H236" s="35" t="s">
        <v>962</v>
      </c>
      <c r="I236" s="116"/>
      <c r="J236" s="121" t="s">
        <v>780</v>
      </c>
      <c r="K236" s="121" t="s">
        <v>817</v>
      </c>
      <c r="L236" s="83">
        <v>44562</v>
      </c>
      <c r="M236" s="83">
        <v>44926</v>
      </c>
      <c r="N236" s="93" t="s">
        <v>14</v>
      </c>
      <c r="O236" s="94">
        <v>100000000</v>
      </c>
      <c r="P236" s="84" t="s">
        <v>26</v>
      </c>
    </row>
    <row r="237" spans="1:16" ht="90" customHeight="1" x14ac:dyDescent="0.25">
      <c r="A237" s="120" t="s">
        <v>34</v>
      </c>
      <c r="B237" s="119" t="s">
        <v>52</v>
      </c>
      <c r="C237" s="24" t="s">
        <v>7</v>
      </c>
      <c r="D237" s="42" t="s">
        <v>785</v>
      </c>
      <c r="E237" s="84" t="s">
        <v>960</v>
      </c>
      <c r="F237" s="42" t="s">
        <v>961</v>
      </c>
      <c r="G237" s="82" t="s">
        <v>786</v>
      </c>
      <c r="H237" s="35" t="s">
        <v>962</v>
      </c>
      <c r="I237" s="116"/>
      <c r="J237" s="121" t="s">
        <v>787</v>
      </c>
      <c r="K237" s="121" t="s">
        <v>818</v>
      </c>
      <c r="L237" s="83">
        <v>44562</v>
      </c>
      <c r="M237" s="83">
        <v>44926</v>
      </c>
      <c r="N237" s="93" t="s">
        <v>23</v>
      </c>
      <c r="O237" s="94">
        <v>0</v>
      </c>
      <c r="P237" s="84"/>
    </row>
    <row r="238" spans="1:16" ht="90.75" customHeight="1" x14ac:dyDescent="0.25">
      <c r="A238" s="120" t="s">
        <v>34</v>
      </c>
      <c r="B238" s="119" t="s">
        <v>52</v>
      </c>
      <c r="C238" s="24" t="s">
        <v>7</v>
      </c>
      <c r="D238" s="42" t="s">
        <v>788</v>
      </c>
      <c r="E238" s="84" t="s">
        <v>960</v>
      </c>
      <c r="F238" s="42" t="s">
        <v>961</v>
      </c>
      <c r="G238" s="82" t="s">
        <v>789</v>
      </c>
      <c r="H238" s="35" t="s">
        <v>962</v>
      </c>
      <c r="I238" s="116"/>
      <c r="J238" s="121" t="s">
        <v>790</v>
      </c>
      <c r="K238" s="121" t="s">
        <v>819</v>
      </c>
      <c r="L238" s="83">
        <v>44562</v>
      </c>
      <c r="M238" s="83">
        <v>44926</v>
      </c>
      <c r="N238" s="93" t="s">
        <v>14</v>
      </c>
      <c r="O238" s="94" t="s">
        <v>791</v>
      </c>
      <c r="P238" s="84" t="s">
        <v>26</v>
      </c>
    </row>
    <row r="239" spans="1:16" ht="99" customHeight="1" x14ac:dyDescent="0.25">
      <c r="A239" s="120" t="s">
        <v>34</v>
      </c>
      <c r="B239" s="119" t="s">
        <v>52</v>
      </c>
      <c r="C239" s="24" t="s">
        <v>7</v>
      </c>
      <c r="D239" s="42" t="s">
        <v>792</v>
      </c>
      <c r="E239" s="84" t="s">
        <v>960</v>
      </c>
      <c r="F239" s="42" t="s">
        <v>961</v>
      </c>
      <c r="G239" s="82" t="s">
        <v>793</v>
      </c>
      <c r="H239" s="35" t="s">
        <v>962</v>
      </c>
      <c r="I239" s="116"/>
      <c r="J239" s="121" t="s">
        <v>787</v>
      </c>
      <c r="K239" s="121" t="s">
        <v>820</v>
      </c>
      <c r="L239" s="83">
        <v>44562</v>
      </c>
      <c r="M239" s="83">
        <v>44926</v>
      </c>
      <c r="N239" s="93" t="s">
        <v>14</v>
      </c>
      <c r="O239" s="94" t="s">
        <v>794</v>
      </c>
      <c r="P239" s="84" t="s">
        <v>26</v>
      </c>
    </row>
    <row r="240" spans="1:16" ht="113.25" customHeight="1" x14ac:dyDescent="0.25">
      <c r="A240" s="120" t="s">
        <v>34</v>
      </c>
      <c r="B240" s="119" t="s">
        <v>52</v>
      </c>
      <c r="C240" s="24" t="s">
        <v>7</v>
      </c>
      <c r="D240" s="42" t="s">
        <v>795</v>
      </c>
      <c r="E240" s="84" t="s">
        <v>960</v>
      </c>
      <c r="F240" s="42" t="s">
        <v>961</v>
      </c>
      <c r="G240" s="82" t="s">
        <v>796</v>
      </c>
      <c r="H240" s="35" t="s">
        <v>962</v>
      </c>
      <c r="I240" s="116"/>
      <c r="J240" s="121" t="s">
        <v>787</v>
      </c>
      <c r="K240" s="121" t="s">
        <v>821</v>
      </c>
      <c r="L240" s="83">
        <v>44562</v>
      </c>
      <c r="M240" s="83">
        <v>44926</v>
      </c>
      <c r="N240" s="93" t="s">
        <v>14</v>
      </c>
      <c r="O240" s="94" t="s">
        <v>794</v>
      </c>
      <c r="P240" s="84" t="s">
        <v>26</v>
      </c>
    </row>
    <row r="241" spans="1:127" ht="99.75" customHeight="1" x14ac:dyDescent="0.25">
      <c r="A241" s="120" t="s">
        <v>34</v>
      </c>
      <c r="B241" s="119" t="s">
        <v>52</v>
      </c>
      <c r="C241" s="24" t="s">
        <v>7</v>
      </c>
      <c r="D241" s="42" t="s">
        <v>797</v>
      </c>
      <c r="E241" s="84" t="s">
        <v>960</v>
      </c>
      <c r="F241" s="42" t="s">
        <v>961</v>
      </c>
      <c r="G241" s="82" t="s">
        <v>798</v>
      </c>
      <c r="H241" s="35" t="s">
        <v>962</v>
      </c>
      <c r="I241" s="116"/>
      <c r="J241" s="121" t="s">
        <v>787</v>
      </c>
      <c r="K241" s="121" t="s">
        <v>822</v>
      </c>
      <c r="L241" s="83">
        <v>44562</v>
      </c>
      <c r="M241" s="83">
        <v>44926</v>
      </c>
      <c r="N241" s="93" t="s">
        <v>14</v>
      </c>
      <c r="O241" s="94">
        <v>0</v>
      </c>
      <c r="P241" s="84"/>
    </row>
    <row r="242" spans="1:127" ht="83.25" customHeight="1" x14ac:dyDescent="0.25">
      <c r="A242" s="120" t="s">
        <v>34</v>
      </c>
      <c r="B242" s="119" t="s">
        <v>52</v>
      </c>
      <c r="C242" s="24" t="s">
        <v>5</v>
      </c>
      <c r="D242" s="42" t="s">
        <v>799</v>
      </c>
      <c r="E242" s="84" t="s">
        <v>960</v>
      </c>
      <c r="F242" s="42" t="s">
        <v>961</v>
      </c>
      <c r="G242" s="82" t="s">
        <v>800</v>
      </c>
      <c r="H242" s="35" t="s">
        <v>962</v>
      </c>
      <c r="I242" s="116"/>
      <c r="J242" s="121" t="s">
        <v>787</v>
      </c>
      <c r="K242" s="121" t="s">
        <v>823</v>
      </c>
      <c r="L242" s="83">
        <v>44562</v>
      </c>
      <c r="M242" s="83">
        <v>44926</v>
      </c>
      <c r="N242" s="93" t="s">
        <v>23</v>
      </c>
      <c r="O242" s="94" t="s">
        <v>801</v>
      </c>
      <c r="P242" s="84"/>
    </row>
    <row r="243" spans="1:127" ht="72" customHeight="1" x14ac:dyDescent="0.25">
      <c r="A243" s="120" t="s">
        <v>34</v>
      </c>
      <c r="B243" s="119" t="s">
        <v>52</v>
      </c>
      <c r="C243" s="24" t="s">
        <v>5</v>
      </c>
      <c r="D243" s="42" t="s">
        <v>802</v>
      </c>
      <c r="E243" s="84" t="s">
        <v>960</v>
      </c>
      <c r="F243" s="42" t="s">
        <v>961</v>
      </c>
      <c r="G243" s="82" t="s">
        <v>803</v>
      </c>
      <c r="H243" s="35" t="s">
        <v>962</v>
      </c>
      <c r="I243" s="116"/>
      <c r="J243" s="121" t="s">
        <v>787</v>
      </c>
      <c r="K243" s="121" t="s">
        <v>824</v>
      </c>
      <c r="L243" s="83">
        <v>44562</v>
      </c>
      <c r="M243" s="83">
        <v>44926</v>
      </c>
      <c r="N243" s="93" t="s">
        <v>23</v>
      </c>
      <c r="O243" s="94" t="s">
        <v>804</v>
      </c>
      <c r="P243" s="84"/>
    </row>
    <row r="244" spans="1:127" ht="65.25" customHeight="1" x14ac:dyDescent="0.25">
      <c r="A244" s="120" t="s">
        <v>34</v>
      </c>
      <c r="B244" s="119" t="s">
        <v>52</v>
      </c>
      <c r="C244" s="24" t="s">
        <v>7</v>
      </c>
      <c r="D244" s="42" t="s">
        <v>805</v>
      </c>
      <c r="E244" s="84" t="s">
        <v>960</v>
      </c>
      <c r="F244" s="42" t="s">
        <v>961</v>
      </c>
      <c r="G244" s="82" t="s">
        <v>806</v>
      </c>
      <c r="H244" s="35" t="s">
        <v>962</v>
      </c>
      <c r="I244" s="116"/>
      <c r="J244" s="121" t="s">
        <v>787</v>
      </c>
      <c r="K244" s="121" t="s">
        <v>825</v>
      </c>
      <c r="L244" s="83">
        <v>44562</v>
      </c>
      <c r="M244" s="83">
        <v>44926</v>
      </c>
      <c r="N244" s="93" t="s">
        <v>14</v>
      </c>
      <c r="O244" s="94">
        <v>0</v>
      </c>
      <c r="P244" s="84"/>
    </row>
    <row r="245" spans="1:127" ht="56.25" x14ac:dyDescent="0.25">
      <c r="A245" s="120" t="s">
        <v>34</v>
      </c>
      <c r="B245" s="119" t="s">
        <v>52</v>
      </c>
      <c r="C245" s="24" t="s">
        <v>7</v>
      </c>
      <c r="D245" s="42" t="s">
        <v>807</v>
      </c>
      <c r="E245" s="84" t="s">
        <v>960</v>
      </c>
      <c r="F245" s="42" t="s">
        <v>961</v>
      </c>
      <c r="G245" s="82" t="s">
        <v>808</v>
      </c>
      <c r="H245" s="35" t="s">
        <v>962</v>
      </c>
      <c r="I245" s="116"/>
      <c r="J245" s="121" t="s">
        <v>787</v>
      </c>
      <c r="K245" s="121" t="s">
        <v>809</v>
      </c>
      <c r="L245" s="83">
        <v>44562</v>
      </c>
      <c r="M245" s="83">
        <v>44926</v>
      </c>
      <c r="N245" s="93" t="s">
        <v>14</v>
      </c>
      <c r="O245" s="94">
        <v>15000000</v>
      </c>
      <c r="P245" s="84" t="s">
        <v>810</v>
      </c>
    </row>
    <row r="246" spans="1:127" s="33" customFormat="1" ht="96.75" customHeight="1" x14ac:dyDescent="0.25">
      <c r="A246" s="285" t="s">
        <v>46</v>
      </c>
      <c r="B246" s="285" t="s">
        <v>53</v>
      </c>
      <c r="C246" s="285" t="s">
        <v>7</v>
      </c>
      <c r="D246" s="286" t="s">
        <v>246</v>
      </c>
      <c r="E246" s="287" t="s">
        <v>966</v>
      </c>
      <c r="F246" s="127"/>
      <c r="G246" s="288" t="s">
        <v>967</v>
      </c>
      <c r="H246" s="291" t="s">
        <v>968</v>
      </c>
      <c r="I246" s="294">
        <v>2022002200025</v>
      </c>
      <c r="J246" s="297" t="s">
        <v>969</v>
      </c>
      <c r="K246" s="128" t="s">
        <v>247</v>
      </c>
      <c r="L246" s="129">
        <v>44593</v>
      </c>
      <c r="M246" s="129">
        <v>44926</v>
      </c>
      <c r="N246" s="130" t="s">
        <v>14</v>
      </c>
      <c r="O246" s="131">
        <f>[2]Hoja1!$I$8</f>
        <v>38368190.75</v>
      </c>
      <c r="P246" s="132" t="s">
        <v>26</v>
      </c>
      <c r="Q246" s="32"/>
      <c r="R246" s="32"/>
      <c r="S246" s="32"/>
      <c r="T246" s="32"/>
      <c r="U246" s="32"/>
      <c r="V246" s="32"/>
      <c r="W246" s="32"/>
      <c r="X246" s="32"/>
      <c r="Y246" s="32"/>
      <c r="Z246" s="32"/>
      <c r="AA246" s="32"/>
      <c r="AB246" s="32"/>
      <c r="DW246" s="133" t="s">
        <v>2</v>
      </c>
    </row>
    <row r="247" spans="1:127" s="33" customFormat="1" ht="90" customHeight="1" x14ac:dyDescent="0.25">
      <c r="A247" s="285"/>
      <c r="B247" s="285"/>
      <c r="C247" s="285"/>
      <c r="D247" s="286"/>
      <c r="E247" s="287"/>
      <c r="F247" s="127"/>
      <c r="G247" s="289"/>
      <c r="H247" s="292"/>
      <c r="I247" s="295"/>
      <c r="J247" s="298"/>
      <c r="K247" s="128" t="s">
        <v>248</v>
      </c>
      <c r="L247" s="129">
        <v>44593</v>
      </c>
      <c r="M247" s="129">
        <v>44926</v>
      </c>
      <c r="N247" s="130" t="s">
        <v>14</v>
      </c>
      <c r="O247" s="131">
        <f>[2]Hoja1!$I$8</f>
        <v>38368190.75</v>
      </c>
      <c r="P247" s="132" t="s">
        <v>26</v>
      </c>
      <c r="Q247" s="32"/>
      <c r="R247" s="32"/>
      <c r="S247" s="32"/>
      <c r="T247" s="32"/>
      <c r="U247" s="32"/>
      <c r="V247" s="32"/>
      <c r="W247" s="32"/>
      <c r="X247" s="32"/>
      <c r="Y247" s="32"/>
      <c r="Z247" s="32"/>
      <c r="AA247" s="32"/>
      <c r="AB247" s="32"/>
      <c r="DW247" s="133"/>
    </row>
    <row r="248" spans="1:127" s="33" customFormat="1" ht="72" customHeight="1" x14ac:dyDescent="0.25">
      <c r="A248" s="285"/>
      <c r="B248" s="285"/>
      <c r="C248" s="285"/>
      <c r="D248" s="286"/>
      <c r="E248" s="287"/>
      <c r="F248" s="127"/>
      <c r="G248" s="289"/>
      <c r="H248" s="292"/>
      <c r="I248" s="295"/>
      <c r="J248" s="298"/>
      <c r="K248" s="128" t="s">
        <v>249</v>
      </c>
      <c r="L248" s="129">
        <v>44593</v>
      </c>
      <c r="M248" s="129">
        <v>44926</v>
      </c>
      <c r="N248" s="130" t="s">
        <v>14</v>
      </c>
      <c r="O248" s="131">
        <f>[2]Hoja1!$I$8</f>
        <v>38368190.75</v>
      </c>
      <c r="P248" s="132" t="s">
        <v>26</v>
      </c>
      <c r="Q248" s="32"/>
      <c r="R248" s="32"/>
      <c r="S248" s="32"/>
      <c r="T248" s="32"/>
      <c r="U248" s="32"/>
      <c r="V248" s="32"/>
      <c r="W248" s="32"/>
      <c r="X248" s="32"/>
      <c r="Y248" s="32"/>
      <c r="Z248" s="32"/>
      <c r="AA248" s="32"/>
      <c r="AB248" s="32"/>
      <c r="DW248" s="133"/>
    </row>
    <row r="249" spans="1:127" s="33" customFormat="1" ht="102" customHeight="1" x14ac:dyDescent="0.25">
      <c r="A249" s="285"/>
      <c r="B249" s="285"/>
      <c r="C249" s="285"/>
      <c r="D249" s="286"/>
      <c r="E249" s="287"/>
      <c r="F249" s="127"/>
      <c r="G249" s="290"/>
      <c r="H249" s="292"/>
      <c r="I249" s="295"/>
      <c r="J249" s="298"/>
      <c r="K249" s="134" t="s">
        <v>250</v>
      </c>
      <c r="L249" s="129">
        <v>44593</v>
      </c>
      <c r="M249" s="129">
        <v>44926</v>
      </c>
      <c r="N249" s="130" t="s">
        <v>14</v>
      </c>
      <c r="O249" s="131">
        <f>[2]Hoja1!$I$8</f>
        <v>38368190.75</v>
      </c>
      <c r="P249" s="132" t="s">
        <v>26</v>
      </c>
      <c r="Q249" s="32"/>
      <c r="R249" s="32"/>
      <c r="S249" s="32"/>
      <c r="T249" s="32"/>
      <c r="U249" s="32"/>
      <c r="V249" s="32"/>
      <c r="W249" s="32"/>
      <c r="X249" s="32"/>
      <c r="Y249" s="32"/>
      <c r="Z249" s="32"/>
      <c r="AA249" s="32"/>
      <c r="AB249" s="32"/>
      <c r="DW249" s="133"/>
    </row>
    <row r="250" spans="1:127" s="33" customFormat="1" ht="65.25" customHeight="1" x14ac:dyDescent="0.25">
      <c r="A250" s="300" t="s">
        <v>46</v>
      </c>
      <c r="B250" s="300" t="s">
        <v>53</v>
      </c>
      <c r="C250" s="300" t="s">
        <v>7</v>
      </c>
      <c r="D250" s="301" t="s">
        <v>970</v>
      </c>
      <c r="E250" s="302" t="s">
        <v>966</v>
      </c>
      <c r="F250" s="135"/>
      <c r="G250" s="303" t="s">
        <v>971</v>
      </c>
      <c r="H250" s="292"/>
      <c r="I250" s="295"/>
      <c r="J250" s="298"/>
      <c r="K250" s="128" t="s">
        <v>972</v>
      </c>
      <c r="L250" s="129">
        <v>44593</v>
      </c>
      <c r="M250" s="129">
        <v>44926</v>
      </c>
      <c r="N250" s="130" t="s">
        <v>14</v>
      </c>
      <c r="O250" s="131">
        <v>83779715.5</v>
      </c>
      <c r="P250" s="132" t="s">
        <v>26</v>
      </c>
      <c r="Q250" s="32"/>
      <c r="R250" s="32"/>
      <c r="S250" s="32"/>
      <c r="T250" s="32"/>
      <c r="U250" s="32"/>
      <c r="V250" s="32"/>
      <c r="W250" s="32"/>
      <c r="X250" s="32"/>
      <c r="Y250" s="32"/>
      <c r="Z250" s="32"/>
      <c r="AA250" s="32"/>
      <c r="AB250" s="32"/>
      <c r="DW250" s="11" t="s">
        <v>23</v>
      </c>
    </row>
    <row r="251" spans="1:127" s="33" customFormat="1" ht="134.25" customHeight="1" x14ac:dyDescent="0.25">
      <c r="A251" s="300"/>
      <c r="B251" s="300"/>
      <c r="C251" s="300"/>
      <c r="D251" s="301"/>
      <c r="E251" s="302"/>
      <c r="F251" s="135"/>
      <c r="G251" s="304"/>
      <c r="H251" s="292"/>
      <c r="I251" s="295"/>
      <c r="J251" s="298"/>
      <c r="K251" s="128" t="s">
        <v>973</v>
      </c>
      <c r="L251" s="129">
        <v>44593</v>
      </c>
      <c r="M251" s="129">
        <v>44926</v>
      </c>
      <c r="N251" s="130" t="s">
        <v>14</v>
      </c>
      <c r="O251" s="131">
        <v>148779715.5</v>
      </c>
      <c r="P251" s="132" t="s">
        <v>26</v>
      </c>
      <c r="Q251" s="32"/>
      <c r="R251" s="32"/>
      <c r="S251" s="32"/>
      <c r="T251" s="32"/>
      <c r="U251" s="32"/>
      <c r="V251" s="32"/>
      <c r="W251" s="32"/>
      <c r="X251" s="32"/>
      <c r="Y251" s="32"/>
      <c r="Z251" s="32"/>
      <c r="AA251" s="32"/>
      <c r="AB251" s="32"/>
      <c r="DW251" s="11"/>
    </row>
    <row r="252" spans="1:127" s="33" customFormat="1" ht="90" customHeight="1" x14ac:dyDescent="0.25">
      <c r="A252" s="300"/>
      <c r="B252" s="300"/>
      <c r="C252" s="300"/>
      <c r="D252" s="301"/>
      <c r="E252" s="302"/>
      <c r="F252" s="135"/>
      <c r="G252" s="304"/>
      <c r="H252" s="292"/>
      <c r="I252" s="295"/>
      <c r="J252" s="298"/>
      <c r="K252" s="128" t="s">
        <v>974</v>
      </c>
      <c r="L252" s="129">
        <v>44593</v>
      </c>
      <c r="M252" s="129">
        <v>44926</v>
      </c>
      <c r="N252" s="130" t="s">
        <v>14</v>
      </c>
      <c r="O252" s="131">
        <v>34237351</v>
      </c>
      <c r="P252" s="132" t="s">
        <v>26</v>
      </c>
      <c r="Q252" s="32"/>
      <c r="R252" s="32"/>
      <c r="S252" s="32"/>
      <c r="T252" s="32"/>
      <c r="U252" s="32"/>
      <c r="V252" s="32"/>
      <c r="W252" s="32"/>
      <c r="X252" s="32"/>
      <c r="Y252" s="32"/>
      <c r="Z252" s="32"/>
      <c r="AA252" s="32"/>
      <c r="AB252" s="32"/>
      <c r="DW252" s="11"/>
    </row>
    <row r="253" spans="1:127" s="33" customFormat="1" ht="86.25" customHeight="1" x14ac:dyDescent="0.25">
      <c r="A253" s="300"/>
      <c r="B253" s="300"/>
      <c r="C253" s="300"/>
      <c r="D253" s="301"/>
      <c r="E253" s="302"/>
      <c r="F253" s="135"/>
      <c r="G253" s="304"/>
      <c r="H253" s="292"/>
      <c r="I253" s="295"/>
      <c r="J253" s="298"/>
      <c r="K253" s="128" t="s">
        <v>975</v>
      </c>
      <c r="L253" s="129">
        <v>44593</v>
      </c>
      <c r="M253" s="129">
        <v>44926</v>
      </c>
      <c r="N253" s="130" t="s">
        <v>14</v>
      </c>
      <c r="O253" s="131">
        <v>48237351</v>
      </c>
      <c r="P253" s="132" t="s">
        <v>26</v>
      </c>
      <c r="Q253" s="32"/>
      <c r="R253" s="32"/>
      <c r="S253" s="32"/>
      <c r="T253" s="32"/>
      <c r="U253" s="32"/>
      <c r="V253" s="32"/>
      <c r="W253" s="32"/>
      <c r="X253" s="32"/>
      <c r="Y253" s="32"/>
      <c r="Z253" s="32"/>
      <c r="AA253" s="32"/>
      <c r="AB253" s="32"/>
      <c r="DW253" s="11"/>
    </row>
    <row r="254" spans="1:127" s="33" customFormat="1" ht="78.75" customHeight="1" x14ac:dyDescent="0.25">
      <c r="A254" s="300"/>
      <c r="B254" s="300"/>
      <c r="C254" s="300"/>
      <c r="D254" s="301"/>
      <c r="E254" s="302"/>
      <c r="F254" s="135"/>
      <c r="G254" s="304"/>
      <c r="H254" s="292"/>
      <c r="I254" s="295"/>
      <c r="J254" s="298"/>
      <c r="K254" s="128" t="s">
        <v>976</v>
      </c>
      <c r="L254" s="129">
        <v>44593</v>
      </c>
      <c r="M254" s="129">
        <v>44926</v>
      </c>
      <c r="N254" s="130" t="s">
        <v>14</v>
      </c>
      <c r="O254" s="131">
        <v>34237351</v>
      </c>
      <c r="P254" s="132" t="s">
        <v>26</v>
      </c>
      <c r="Q254" s="32"/>
      <c r="R254" s="32"/>
      <c r="S254" s="32"/>
      <c r="T254" s="32"/>
      <c r="U254" s="32"/>
      <c r="V254" s="32"/>
      <c r="W254" s="32"/>
      <c r="X254" s="32"/>
      <c r="Y254" s="32"/>
      <c r="Z254" s="32"/>
      <c r="AA254" s="32"/>
      <c r="AB254" s="32"/>
      <c r="DW254" s="11"/>
    </row>
    <row r="255" spans="1:127" s="33" customFormat="1" ht="78.75" customHeight="1" x14ac:dyDescent="0.25">
      <c r="A255" s="300"/>
      <c r="B255" s="300"/>
      <c r="C255" s="300"/>
      <c r="D255" s="301"/>
      <c r="E255" s="302"/>
      <c r="F255" s="135"/>
      <c r="G255" s="304"/>
      <c r="H255" s="292"/>
      <c r="I255" s="295"/>
      <c r="J255" s="298"/>
      <c r="K255" s="128" t="s">
        <v>977</v>
      </c>
      <c r="L255" s="129">
        <v>44593</v>
      </c>
      <c r="M255" s="129">
        <v>44926</v>
      </c>
      <c r="N255" s="130" t="s">
        <v>14</v>
      </c>
      <c r="O255" s="131">
        <v>43440494</v>
      </c>
      <c r="P255" s="132" t="s">
        <v>26</v>
      </c>
      <c r="Q255" s="32"/>
      <c r="R255" s="32"/>
      <c r="S255" s="32"/>
      <c r="T255" s="32"/>
      <c r="U255" s="32"/>
      <c r="V255" s="32"/>
      <c r="W255" s="32"/>
      <c r="X255" s="32"/>
      <c r="Y255" s="32"/>
      <c r="Z255" s="32"/>
      <c r="AA255" s="32"/>
      <c r="AB255" s="32"/>
      <c r="DW255" s="11"/>
    </row>
    <row r="256" spans="1:127" s="33" customFormat="1" ht="85.5" customHeight="1" x14ac:dyDescent="0.25">
      <c r="A256" s="300"/>
      <c r="B256" s="300"/>
      <c r="C256" s="300"/>
      <c r="D256" s="301"/>
      <c r="E256" s="302"/>
      <c r="F256" s="135"/>
      <c r="G256" s="304"/>
      <c r="H256" s="292"/>
      <c r="I256" s="295"/>
      <c r="J256" s="298"/>
      <c r="K256" s="128" t="s">
        <v>978</v>
      </c>
      <c r="L256" s="129">
        <v>44593</v>
      </c>
      <c r="M256" s="129">
        <v>44926</v>
      </c>
      <c r="N256" s="130" t="s">
        <v>14</v>
      </c>
      <c r="O256" s="131">
        <v>43440494</v>
      </c>
      <c r="P256" s="132" t="s">
        <v>26</v>
      </c>
      <c r="Q256" s="32"/>
      <c r="R256" s="32"/>
      <c r="S256" s="32"/>
      <c r="T256" s="32"/>
      <c r="U256" s="32"/>
      <c r="V256" s="32"/>
      <c r="W256" s="32"/>
      <c r="X256" s="32"/>
      <c r="Y256" s="32"/>
      <c r="Z256" s="32"/>
      <c r="AA256" s="32"/>
      <c r="AB256" s="32"/>
      <c r="DW256" s="11"/>
    </row>
    <row r="257" spans="1:127" s="33" customFormat="1" ht="84.75" customHeight="1" x14ac:dyDescent="0.25">
      <c r="A257" s="300"/>
      <c r="B257" s="300"/>
      <c r="C257" s="300"/>
      <c r="D257" s="301"/>
      <c r="E257" s="302"/>
      <c r="F257" s="135"/>
      <c r="G257" s="304"/>
      <c r="H257" s="292"/>
      <c r="I257" s="295"/>
      <c r="J257" s="298"/>
      <c r="K257" s="128" t="s">
        <v>979</v>
      </c>
      <c r="L257" s="129">
        <v>44593</v>
      </c>
      <c r="M257" s="129">
        <v>44926</v>
      </c>
      <c r="N257" s="130" t="s">
        <v>14</v>
      </c>
      <c r="O257" s="131">
        <v>11125981</v>
      </c>
      <c r="P257" s="132" t="s">
        <v>26</v>
      </c>
      <c r="Q257" s="32"/>
      <c r="R257" s="32"/>
      <c r="S257" s="32"/>
      <c r="T257" s="32"/>
      <c r="U257" s="32"/>
      <c r="V257" s="32"/>
      <c r="W257" s="32"/>
      <c r="X257" s="32"/>
      <c r="Y257" s="32"/>
      <c r="Z257" s="32"/>
      <c r="AA257" s="32"/>
      <c r="AB257" s="32"/>
      <c r="DW257" s="11"/>
    </row>
    <row r="258" spans="1:127" s="33" customFormat="1" ht="78.75" customHeight="1" x14ac:dyDescent="0.25">
      <c r="A258" s="300"/>
      <c r="B258" s="300"/>
      <c r="C258" s="300"/>
      <c r="D258" s="301"/>
      <c r="E258" s="302"/>
      <c r="F258" s="135"/>
      <c r="G258" s="304"/>
      <c r="H258" s="292"/>
      <c r="I258" s="295"/>
      <c r="J258" s="298"/>
      <c r="K258" s="128" t="s">
        <v>980</v>
      </c>
      <c r="L258" s="129">
        <v>44593</v>
      </c>
      <c r="M258" s="129">
        <v>44926</v>
      </c>
      <c r="N258" s="130" t="s">
        <v>14</v>
      </c>
      <c r="O258" s="131">
        <v>10835240</v>
      </c>
      <c r="P258" s="132" t="s">
        <v>26</v>
      </c>
      <c r="Q258" s="32"/>
      <c r="R258" s="32"/>
      <c r="S258" s="32"/>
      <c r="T258" s="32"/>
      <c r="U258" s="32"/>
      <c r="V258" s="32"/>
      <c r="W258" s="32"/>
      <c r="X258" s="32"/>
      <c r="Y258" s="32"/>
      <c r="Z258" s="32"/>
      <c r="AA258" s="32"/>
      <c r="AB258" s="32"/>
      <c r="DW258" s="11"/>
    </row>
    <row r="259" spans="1:127" s="33" customFormat="1" ht="81" customHeight="1" x14ac:dyDescent="0.25">
      <c r="A259" s="300"/>
      <c r="B259" s="300"/>
      <c r="C259" s="300"/>
      <c r="D259" s="301"/>
      <c r="E259" s="302"/>
      <c r="F259" s="135"/>
      <c r="G259" s="304"/>
      <c r="H259" s="292"/>
      <c r="I259" s="295"/>
      <c r="J259" s="298"/>
      <c r="K259" s="136" t="s">
        <v>981</v>
      </c>
      <c r="L259" s="129">
        <v>44593</v>
      </c>
      <c r="M259" s="129">
        <v>44926</v>
      </c>
      <c r="N259" s="130" t="s">
        <v>14</v>
      </c>
      <c r="O259" s="131">
        <v>250000000</v>
      </c>
      <c r="P259" s="132" t="s">
        <v>26</v>
      </c>
      <c r="Q259" s="32"/>
      <c r="R259" s="32"/>
      <c r="S259" s="32"/>
      <c r="T259" s="32"/>
      <c r="U259" s="32"/>
      <c r="V259" s="32"/>
      <c r="W259" s="32"/>
      <c r="X259" s="32"/>
      <c r="Y259" s="32"/>
      <c r="Z259" s="32"/>
      <c r="AA259" s="32"/>
      <c r="AB259" s="32"/>
      <c r="DW259" s="11"/>
    </row>
    <row r="260" spans="1:127" s="33" customFormat="1" ht="108.95" customHeight="1" x14ac:dyDescent="0.25">
      <c r="A260" s="300"/>
      <c r="B260" s="300"/>
      <c r="C260" s="300"/>
      <c r="D260" s="301"/>
      <c r="E260" s="302"/>
      <c r="F260" s="135"/>
      <c r="G260" s="305"/>
      <c r="H260" s="292"/>
      <c r="I260" s="295"/>
      <c r="J260" s="298"/>
      <c r="K260" s="128" t="s">
        <v>982</v>
      </c>
      <c r="L260" s="129">
        <v>44593</v>
      </c>
      <c r="M260" s="129">
        <v>44926</v>
      </c>
      <c r="N260" s="130" t="s">
        <v>14</v>
      </c>
      <c r="O260" s="131">
        <v>48750000</v>
      </c>
      <c r="P260" s="132" t="s">
        <v>26</v>
      </c>
      <c r="Q260" s="32"/>
      <c r="R260" s="32"/>
      <c r="S260" s="32"/>
      <c r="T260" s="32"/>
      <c r="U260" s="32"/>
      <c r="V260" s="32"/>
      <c r="W260" s="32"/>
      <c r="X260" s="32"/>
      <c r="Y260" s="32"/>
      <c r="Z260" s="32"/>
      <c r="AA260" s="32"/>
      <c r="AB260" s="32"/>
      <c r="DW260" s="11"/>
    </row>
    <row r="261" spans="1:127" s="33" customFormat="1" ht="108.95" customHeight="1" x14ac:dyDescent="0.25">
      <c r="A261" s="300" t="s">
        <v>46</v>
      </c>
      <c r="B261" s="300" t="s">
        <v>53</v>
      </c>
      <c r="C261" s="300" t="s">
        <v>7</v>
      </c>
      <c r="D261" s="301" t="s">
        <v>983</v>
      </c>
      <c r="E261" s="306" t="s">
        <v>260</v>
      </c>
      <c r="F261" s="137" t="s">
        <v>251</v>
      </c>
      <c r="G261" s="303" t="s">
        <v>971</v>
      </c>
      <c r="H261" s="292"/>
      <c r="I261" s="295"/>
      <c r="J261" s="298"/>
      <c r="K261" s="134" t="s">
        <v>984</v>
      </c>
      <c r="L261" s="129">
        <v>44593</v>
      </c>
      <c r="M261" s="129">
        <v>44926</v>
      </c>
      <c r="N261" s="130" t="s">
        <v>14</v>
      </c>
      <c r="O261" s="131">
        <v>10835240</v>
      </c>
      <c r="P261" s="132" t="s">
        <v>26</v>
      </c>
      <c r="Q261" s="32"/>
      <c r="R261" s="32"/>
      <c r="S261" s="32"/>
      <c r="T261" s="32"/>
      <c r="U261" s="32"/>
      <c r="V261" s="32"/>
      <c r="W261" s="32"/>
      <c r="X261" s="32"/>
      <c r="Y261" s="32"/>
      <c r="Z261" s="32"/>
      <c r="AA261" s="32"/>
      <c r="AB261" s="32"/>
      <c r="DW261" s="33" t="s">
        <v>24</v>
      </c>
    </row>
    <row r="262" spans="1:127" s="33" customFormat="1" ht="71.25" customHeight="1" x14ac:dyDescent="0.25">
      <c r="A262" s="300"/>
      <c r="B262" s="300"/>
      <c r="C262" s="300"/>
      <c r="D262" s="301"/>
      <c r="E262" s="306"/>
      <c r="F262" s="132"/>
      <c r="G262" s="305"/>
      <c r="H262" s="293"/>
      <c r="I262" s="296"/>
      <c r="J262" s="299"/>
      <c r="K262" s="134" t="s">
        <v>985</v>
      </c>
      <c r="L262" s="129">
        <v>44593</v>
      </c>
      <c r="M262" s="129">
        <v>44926</v>
      </c>
      <c r="N262" s="130" t="s">
        <v>14</v>
      </c>
      <c r="O262" s="131">
        <v>10835240</v>
      </c>
      <c r="P262" s="132" t="s">
        <v>26</v>
      </c>
      <c r="Q262" s="32"/>
      <c r="R262" s="32"/>
      <c r="S262" s="32"/>
      <c r="T262" s="32"/>
      <c r="U262" s="32"/>
      <c r="V262" s="32"/>
      <c r="W262" s="32"/>
      <c r="X262" s="32"/>
      <c r="Y262" s="32"/>
      <c r="Z262" s="32"/>
      <c r="AA262" s="32"/>
      <c r="AB262" s="32"/>
    </row>
    <row r="263" spans="1:127" s="33" customFormat="1" ht="108.95" customHeight="1" x14ac:dyDescent="0.25">
      <c r="A263" s="300" t="s">
        <v>46</v>
      </c>
      <c r="B263" s="300" t="s">
        <v>53</v>
      </c>
      <c r="C263" s="300" t="s">
        <v>7</v>
      </c>
      <c r="D263" s="301" t="s">
        <v>252</v>
      </c>
      <c r="E263" s="302" t="s">
        <v>966</v>
      </c>
      <c r="F263" s="135"/>
      <c r="G263" s="303" t="s">
        <v>986</v>
      </c>
      <c r="H263" s="307" t="s">
        <v>987</v>
      </c>
      <c r="I263" s="294">
        <v>2022002200037</v>
      </c>
      <c r="J263" s="310" t="s">
        <v>988</v>
      </c>
      <c r="K263" s="128" t="s">
        <v>253</v>
      </c>
      <c r="L263" s="129">
        <v>44593</v>
      </c>
      <c r="M263" s="129">
        <v>44926</v>
      </c>
      <c r="N263" s="130" t="s">
        <v>14</v>
      </c>
      <c r="O263" s="138">
        <v>40901823</v>
      </c>
      <c r="P263" s="132" t="s">
        <v>26</v>
      </c>
      <c r="Q263" s="32"/>
      <c r="R263" s="32"/>
      <c r="S263" s="32"/>
      <c r="T263" s="32"/>
      <c r="U263" s="32"/>
      <c r="V263" s="32"/>
      <c r="W263" s="32"/>
      <c r="X263" s="32"/>
      <c r="Y263" s="32"/>
      <c r="Z263" s="32"/>
      <c r="AA263" s="32"/>
      <c r="AB263" s="32"/>
    </row>
    <row r="264" spans="1:127" s="33" customFormat="1" ht="77.25" customHeight="1" x14ac:dyDescent="0.25">
      <c r="A264" s="300"/>
      <c r="B264" s="300"/>
      <c r="C264" s="300"/>
      <c r="D264" s="301"/>
      <c r="E264" s="302"/>
      <c r="F264" s="135"/>
      <c r="G264" s="304"/>
      <c r="H264" s="308"/>
      <c r="I264" s="295"/>
      <c r="J264" s="311"/>
      <c r="K264" s="128" t="s">
        <v>254</v>
      </c>
      <c r="L264" s="129">
        <v>44593</v>
      </c>
      <c r="M264" s="129">
        <v>44926</v>
      </c>
      <c r="N264" s="130" t="s">
        <v>14</v>
      </c>
      <c r="O264" s="138">
        <v>460000000</v>
      </c>
      <c r="P264" s="132" t="s">
        <v>26</v>
      </c>
      <c r="Q264" s="32"/>
      <c r="R264" s="32"/>
      <c r="S264" s="32"/>
      <c r="T264" s="32"/>
      <c r="U264" s="32"/>
      <c r="V264" s="32"/>
      <c r="W264" s="32"/>
      <c r="X264" s="32"/>
      <c r="Y264" s="32"/>
      <c r="Z264" s="32"/>
      <c r="AA264" s="32"/>
      <c r="AB264" s="32"/>
    </row>
    <row r="265" spans="1:127" s="33" customFormat="1" ht="70.5" customHeight="1" x14ac:dyDescent="0.25">
      <c r="A265" s="300"/>
      <c r="B265" s="300"/>
      <c r="C265" s="300"/>
      <c r="D265" s="301"/>
      <c r="E265" s="302"/>
      <c r="F265" s="135"/>
      <c r="G265" s="304"/>
      <c r="H265" s="308"/>
      <c r="I265" s="295"/>
      <c r="J265" s="311"/>
      <c r="K265" s="128" t="s">
        <v>255</v>
      </c>
      <c r="L265" s="129">
        <v>44593</v>
      </c>
      <c r="M265" s="129">
        <v>44926</v>
      </c>
      <c r="N265" s="130" t="s">
        <v>14</v>
      </c>
      <c r="O265" s="138">
        <v>40901823</v>
      </c>
      <c r="P265" s="132" t="s">
        <v>26</v>
      </c>
      <c r="Q265" s="32"/>
      <c r="R265" s="32"/>
      <c r="S265" s="32"/>
      <c r="T265" s="32"/>
      <c r="U265" s="32"/>
      <c r="V265" s="32"/>
      <c r="W265" s="32"/>
      <c r="X265" s="32"/>
      <c r="Y265" s="32"/>
      <c r="Z265" s="32"/>
      <c r="AA265" s="32"/>
      <c r="AB265" s="32"/>
    </row>
    <row r="266" spans="1:127" s="33" customFormat="1" ht="63.75" customHeight="1" x14ac:dyDescent="0.25">
      <c r="A266" s="300"/>
      <c r="B266" s="300"/>
      <c r="C266" s="300"/>
      <c r="D266" s="301"/>
      <c r="E266" s="302"/>
      <c r="F266" s="135"/>
      <c r="G266" s="304"/>
      <c r="H266" s="308"/>
      <c r="I266" s="295"/>
      <c r="J266" s="311"/>
      <c r="K266" s="128" t="s">
        <v>256</v>
      </c>
      <c r="L266" s="129">
        <v>44593</v>
      </c>
      <c r="M266" s="129">
        <v>44926</v>
      </c>
      <c r="N266" s="130" t="s">
        <v>14</v>
      </c>
      <c r="O266" s="138">
        <v>40901823</v>
      </c>
      <c r="P266" s="132" t="s">
        <v>26</v>
      </c>
      <c r="Q266" s="32"/>
      <c r="R266" s="32"/>
      <c r="S266" s="32"/>
      <c r="T266" s="32"/>
      <c r="U266" s="32"/>
      <c r="V266" s="32"/>
      <c r="W266" s="32"/>
      <c r="X266" s="32"/>
      <c r="Y266" s="32"/>
      <c r="Z266" s="32"/>
      <c r="AA266" s="32"/>
      <c r="AB266" s="32"/>
    </row>
    <row r="267" spans="1:127" s="33" customFormat="1" ht="82.5" customHeight="1" x14ac:dyDescent="0.25">
      <c r="A267" s="300"/>
      <c r="B267" s="300"/>
      <c r="C267" s="300"/>
      <c r="D267" s="301"/>
      <c r="E267" s="302"/>
      <c r="F267" s="135"/>
      <c r="G267" s="304"/>
      <c r="H267" s="308"/>
      <c r="I267" s="295"/>
      <c r="J267" s="311"/>
      <c r="K267" s="128" t="s">
        <v>257</v>
      </c>
      <c r="L267" s="129">
        <v>44593</v>
      </c>
      <c r="M267" s="129">
        <v>44926</v>
      </c>
      <c r="N267" s="130" t="s">
        <v>14</v>
      </c>
      <c r="O267" s="138">
        <v>340000000</v>
      </c>
      <c r="P267" s="132" t="s">
        <v>26</v>
      </c>
      <c r="Q267" s="32"/>
      <c r="R267" s="32"/>
      <c r="S267" s="32"/>
      <c r="T267" s="32"/>
      <c r="U267" s="32"/>
      <c r="V267" s="32"/>
      <c r="W267" s="32"/>
      <c r="X267" s="32"/>
      <c r="Y267" s="32"/>
      <c r="Z267" s="32"/>
      <c r="AA267" s="32"/>
      <c r="AB267" s="32"/>
    </row>
    <row r="268" spans="1:127" s="33" customFormat="1" ht="108.95" customHeight="1" x14ac:dyDescent="0.25">
      <c r="A268" s="300"/>
      <c r="B268" s="300"/>
      <c r="C268" s="300"/>
      <c r="D268" s="301"/>
      <c r="E268" s="302"/>
      <c r="F268" s="135"/>
      <c r="G268" s="304"/>
      <c r="H268" s="308"/>
      <c r="I268" s="295"/>
      <c r="J268" s="311"/>
      <c r="K268" s="128" t="s">
        <v>258</v>
      </c>
      <c r="L268" s="129">
        <v>44593</v>
      </c>
      <c r="M268" s="129">
        <v>44926</v>
      </c>
      <c r="N268" s="130" t="s">
        <v>14</v>
      </c>
      <c r="O268" s="138">
        <v>40901823</v>
      </c>
      <c r="P268" s="132" t="s">
        <v>26</v>
      </c>
      <c r="Q268" s="32"/>
      <c r="R268" s="32"/>
      <c r="S268" s="32"/>
      <c r="T268" s="32"/>
      <c r="U268" s="32"/>
      <c r="V268" s="32"/>
      <c r="W268" s="32"/>
      <c r="X268" s="32"/>
      <c r="Y268" s="32"/>
      <c r="Z268" s="32"/>
      <c r="AA268" s="32"/>
      <c r="AB268" s="32"/>
    </row>
    <row r="269" spans="1:127" s="33" customFormat="1" ht="72.75" customHeight="1" x14ac:dyDescent="0.25">
      <c r="A269" s="300"/>
      <c r="B269" s="300"/>
      <c r="C269" s="300"/>
      <c r="D269" s="301"/>
      <c r="E269" s="302"/>
      <c r="F269" s="135"/>
      <c r="G269" s="304"/>
      <c r="H269" s="308"/>
      <c r="I269" s="295"/>
      <c r="J269" s="311"/>
      <c r="K269" s="128" t="s">
        <v>259</v>
      </c>
      <c r="L269" s="129">
        <v>44593</v>
      </c>
      <c r="M269" s="129">
        <v>44926</v>
      </c>
      <c r="N269" s="130" t="s">
        <v>14</v>
      </c>
      <c r="O269" s="138">
        <v>48750000</v>
      </c>
      <c r="P269" s="132" t="s">
        <v>26</v>
      </c>
      <c r="Q269" s="32"/>
      <c r="R269" s="32"/>
      <c r="S269" s="32"/>
      <c r="T269" s="32"/>
      <c r="U269" s="32"/>
      <c r="V269" s="32"/>
      <c r="W269" s="32"/>
      <c r="X269" s="32"/>
      <c r="Y269" s="32"/>
      <c r="Z269" s="32"/>
      <c r="AA269" s="32"/>
      <c r="AB269" s="32"/>
    </row>
    <row r="270" spans="1:127" s="33" customFormat="1" ht="53.25" customHeight="1" x14ac:dyDescent="0.25">
      <c r="A270" s="300" t="s">
        <v>46</v>
      </c>
      <c r="B270" s="300" t="s">
        <v>53</v>
      </c>
      <c r="C270" s="300" t="s">
        <v>7</v>
      </c>
      <c r="D270" s="301" t="s">
        <v>261</v>
      </c>
      <c r="E270" s="302" t="s">
        <v>966</v>
      </c>
      <c r="F270" s="135"/>
      <c r="G270" s="304"/>
      <c r="H270" s="308"/>
      <c r="I270" s="295"/>
      <c r="J270" s="311"/>
      <c r="K270" s="128" t="s">
        <v>989</v>
      </c>
      <c r="L270" s="129">
        <v>44593</v>
      </c>
      <c r="M270" s="129">
        <v>44926</v>
      </c>
      <c r="N270" s="130" t="s">
        <v>14</v>
      </c>
      <c r="O270" s="138">
        <v>16231326</v>
      </c>
      <c r="P270" s="132" t="s">
        <v>26</v>
      </c>
      <c r="Q270" s="32"/>
      <c r="R270" s="32"/>
      <c r="S270" s="32"/>
      <c r="T270" s="32"/>
      <c r="U270" s="32"/>
      <c r="V270" s="32"/>
      <c r="W270" s="32"/>
      <c r="X270" s="32"/>
      <c r="Y270" s="32"/>
      <c r="Z270" s="32"/>
      <c r="AA270" s="32"/>
      <c r="AB270" s="32"/>
    </row>
    <row r="271" spans="1:127" s="33" customFormat="1" ht="66" customHeight="1" x14ac:dyDescent="0.25">
      <c r="A271" s="300"/>
      <c r="B271" s="300"/>
      <c r="C271" s="300"/>
      <c r="D271" s="301"/>
      <c r="E271" s="302"/>
      <c r="F271" s="135"/>
      <c r="G271" s="304"/>
      <c r="H271" s="308"/>
      <c r="I271" s="295"/>
      <c r="J271" s="311"/>
      <c r="K271" s="128" t="s">
        <v>262</v>
      </c>
      <c r="L271" s="129">
        <v>44593</v>
      </c>
      <c r="M271" s="129">
        <v>44926</v>
      </c>
      <c r="N271" s="130" t="s">
        <v>14</v>
      </c>
      <c r="O271" s="138">
        <v>23687757</v>
      </c>
      <c r="P271" s="132" t="s">
        <v>26</v>
      </c>
      <c r="Q271" s="32"/>
      <c r="R271" s="32"/>
      <c r="S271" s="32"/>
      <c r="T271" s="32"/>
      <c r="U271" s="32"/>
      <c r="V271" s="32"/>
      <c r="W271" s="32"/>
      <c r="X271" s="32"/>
      <c r="Y271" s="32"/>
      <c r="Z271" s="32"/>
      <c r="AA271" s="32"/>
      <c r="AB271" s="32"/>
    </row>
    <row r="272" spans="1:127" s="33" customFormat="1" ht="60.75" customHeight="1" x14ac:dyDescent="0.25">
      <c r="A272" s="300" t="s">
        <v>46</v>
      </c>
      <c r="B272" s="300" t="s">
        <v>53</v>
      </c>
      <c r="C272" s="300" t="s">
        <v>7</v>
      </c>
      <c r="D272" s="301" t="s">
        <v>263</v>
      </c>
      <c r="E272" s="302" t="s">
        <v>966</v>
      </c>
      <c r="F272" s="135"/>
      <c r="G272" s="304"/>
      <c r="H272" s="308"/>
      <c r="I272" s="295"/>
      <c r="J272" s="311"/>
      <c r="K272" s="128" t="s">
        <v>264</v>
      </c>
      <c r="L272" s="129">
        <v>44593</v>
      </c>
      <c r="M272" s="129">
        <v>44926</v>
      </c>
      <c r="N272" s="130" t="s">
        <v>14</v>
      </c>
      <c r="O272" s="138">
        <v>82000000</v>
      </c>
      <c r="P272" s="132" t="s">
        <v>26</v>
      </c>
      <c r="Q272" s="32"/>
      <c r="R272" s="32"/>
      <c r="S272" s="32"/>
      <c r="T272" s="32"/>
      <c r="U272" s="32"/>
      <c r="V272" s="32"/>
      <c r="W272" s="32"/>
      <c r="X272" s="32"/>
      <c r="Y272" s="32"/>
      <c r="Z272" s="32"/>
      <c r="AA272" s="32"/>
      <c r="AB272" s="32"/>
      <c r="DW272" s="33" t="s">
        <v>26</v>
      </c>
    </row>
    <row r="273" spans="1:127" s="33" customFormat="1" ht="72.75" customHeight="1" x14ac:dyDescent="0.25">
      <c r="A273" s="300"/>
      <c r="B273" s="300"/>
      <c r="C273" s="300"/>
      <c r="D273" s="301"/>
      <c r="E273" s="302"/>
      <c r="F273" s="135"/>
      <c r="G273" s="304"/>
      <c r="H273" s="308"/>
      <c r="I273" s="295"/>
      <c r="J273" s="311"/>
      <c r="K273" s="128" t="s">
        <v>265</v>
      </c>
      <c r="L273" s="129">
        <v>44593</v>
      </c>
      <c r="M273" s="129">
        <v>44926</v>
      </c>
      <c r="N273" s="130" t="s">
        <v>14</v>
      </c>
      <c r="O273" s="138">
        <v>40901823</v>
      </c>
      <c r="P273" s="132" t="s">
        <v>26</v>
      </c>
      <c r="Q273" s="32"/>
      <c r="R273" s="32"/>
      <c r="S273" s="32"/>
      <c r="T273" s="32"/>
      <c r="U273" s="32"/>
      <c r="V273" s="32"/>
      <c r="W273" s="32"/>
      <c r="X273" s="32"/>
      <c r="Y273" s="32"/>
      <c r="Z273" s="32"/>
      <c r="AA273" s="32"/>
      <c r="AB273" s="32"/>
    </row>
    <row r="274" spans="1:127" s="33" customFormat="1" ht="59.25" customHeight="1" x14ac:dyDescent="0.25">
      <c r="A274" s="300" t="s">
        <v>46</v>
      </c>
      <c r="B274" s="300" t="s">
        <v>53</v>
      </c>
      <c r="C274" s="300" t="s">
        <v>7</v>
      </c>
      <c r="D274" s="301" t="s">
        <v>266</v>
      </c>
      <c r="E274" s="302" t="s">
        <v>966</v>
      </c>
      <c r="F274" s="135"/>
      <c r="G274" s="304"/>
      <c r="H274" s="308"/>
      <c r="I274" s="295"/>
      <c r="J274" s="311"/>
      <c r="K274" s="128" t="s">
        <v>267</v>
      </c>
      <c r="L274" s="129">
        <v>44593</v>
      </c>
      <c r="M274" s="129">
        <v>44926</v>
      </c>
      <c r="N274" s="130" t="s">
        <v>14</v>
      </c>
      <c r="O274" s="138">
        <v>40901825</v>
      </c>
      <c r="P274" s="132" t="s">
        <v>26</v>
      </c>
      <c r="Q274" s="32"/>
      <c r="R274" s="32"/>
      <c r="S274" s="32"/>
      <c r="T274" s="32"/>
      <c r="U274" s="32"/>
      <c r="V274" s="32"/>
      <c r="W274" s="32"/>
      <c r="X274" s="32"/>
      <c r="Y274" s="32"/>
      <c r="Z274" s="32"/>
      <c r="AA274" s="32"/>
      <c r="AB274" s="32"/>
      <c r="DW274" s="33" t="s">
        <v>27</v>
      </c>
    </row>
    <row r="275" spans="1:127" s="33" customFormat="1" ht="57.75" customHeight="1" x14ac:dyDescent="0.25">
      <c r="A275" s="300"/>
      <c r="B275" s="300"/>
      <c r="C275" s="300"/>
      <c r="D275" s="301"/>
      <c r="E275" s="302"/>
      <c r="F275" s="135"/>
      <c r="G275" s="304"/>
      <c r="H275" s="308"/>
      <c r="I275" s="295"/>
      <c r="J275" s="311"/>
      <c r="K275" s="128" t="s">
        <v>268</v>
      </c>
      <c r="L275" s="129">
        <v>44593</v>
      </c>
      <c r="M275" s="129">
        <v>44926</v>
      </c>
      <c r="N275" s="130" t="s">
        <v>14</v>
      </c>
      <c r="O275" s="138">
        <v>32798041</v>
      </c>
      <c r="P275" s="132" t="s">
        <v>26</v>
      </c>
      <c r="Q275" s="32"/>
      <c r="R275" s="32"/>
      <c r="S275" s="32"/>
      <c r="T275" s="32"/>
      <c r="U275" s="32"/>
      <c r="V275" s="32"/>
      <c r="W275" s="32"/>
      <c r="X275" s="32"/>
      <c r="Y275" s="32"/>
      <c r="Z275" s="32"/>
      <c r="AA275" s="32"/>
      <c r="AB275" s="32"/>
    </row>
    <row r="276" spans="1:127" s="33" customFormat="1" ht="87" customHeight="1" x14ac:dyDescent="0.25">
      <c r="A276" s="137" t="s">
        <v>46</v>
      </c>
      <c r="B276" s="137" t="s">
        <v>53</v>
      </c>
      <c r="C276" s="137" t="s">
        <v>7</v>
      </c>
      <c r="D276" s="136" t="s">
        <v>269</v>
      </c>
      <c r="E276" s="139" t="s">
        <v>966</v>
      </c>
      <c r="F276" s="135"/>
      <c r="G276" s="305"/>
      <c r="H276" s="309"/>
      <c r="I276" s="296"/>
      <c r="J276" s="312"/>
      <c r="K276" s="136" t="s">
        <v>270</v>
      </c>
      <c r="L276" s="129">
        <v>44593</v>
      </c>
      <c r="M276" s="129">
        <v>44926</v>
      </c>
      <c r="N276" s="130" t="s">
        <v>14</v>
      </c>
      <c r="O276" s="138">
        <v>80000000</v>
      </c>
      <c r="P276" s="132" t="s">
        <v>26</v>
      </c>
      <c r="Q276" s="32"/>
      <c r="R276" s="32"/>
      <c r="S276" s="32"/>
      <c r="T276" s="32"/>
      <c r="U276" s="32"/>
      <c r="V276" s="32"/>
      <c r="W276" s="32"/>
      <c r="X276" s="32"/>
      <c r="Y276" s="32"/>
      <c r="Z276" s="32"/>
      <c r="AA276" s="32"/>
      <c r="AB276" s="32"/>
    </row>
    <row r="277" spans="1:127" s="33" customFormat="1" ht="84.75" customHeight="1" x14ac:dyDescent="0.25">
      <c r="A277" s="300" t="s">
        <v>46</v>
      </c>
      <c r="B277" s="300" t="s">
        <v>53</v>
      </c>
      <c r="C277" s="300" t="s">
        <v>7</v>
      </c>
      <c r="D277" s="301" t="s">
        <v>293</v>
      </c>
      <c r="E277" s="302" t="s">
        <v>966</v>
      </c>
      <c r="F277" s="135"/>
      <c r="G277" s="303" t="s">
        <v>990</v>
      </c>
      <c r="H277" s="313" t="s">
        <v>991</v>
      </c>
      <c r="I277" s="294">
        <v>2022002200002</v>
      </c>
      <c r="J277" s="316" t="s">
        <v>992</v>
      </c>
      <c r="K277" s="128" t="s">
        <v>271</v>
      </c>
      <c r="L277" s="129">
        <v>44593</v>
      </c>
      <c r="M277" s="129">
        <v>44926</v>
      </c>
      <c r="N277" s="130" t="s">
        <v>14</v>
      </c>
      <c r="O277" s="140">
        <v>18031270.858333334</v>
      </c>
      <c r="P277" s="132" t="s">
        <v>26</v>
      </c>
      <c r="Q277" s="32"/>
      <c r="R277" s="32"/>
      <c r="S277" s="32"/>
      <c r="T277" s="32"/>
      <c r="U277" s="32"/>
      <c r="V277" s="32"/>
      <c r="W277" s="32"/>
      <c r="X277" s="32"/>
      <c r="Y277" s="32"/>
      <c r="Z277" s="32"/>
      <c r="AA277" s="32"/>
      <c r="AB277" s="32"/>
    </row>
    <row r="278" spans="1:127" s="33" customFormat="1" ht="63.75" customHeight="1" x14ac:dyDescent="0.25">
      <c r="A278" s="300"/>
      <c r="B278" s="300"/>
      <c r="C278" s="300"/>
      <c r="D278" s="301"/>
      <c r="E278" s="302"/>
      <c r="F278" s="135"/>
      <c r="G278" s="304"/>
      <c r="H278" s="314"/>
      <c r="I278" s="295"/>
      <c r="J278" s="317"/>
      <c r="K278" s="128" t="s">
        <v>272</v>
      </c>
      <c r="L278" s="129">
        <v>44593</v>
      </c>
      <c r="M278" s="129">
        <v>44926</v>
      </c>
      <c r="N278" s="130" t="s">
        <v>14</v>
      </c>
      <c r="O278" s="140">
        <v>18031270.858333334</v>
      </c>
      <c r="P278" s="132" t="s">
        <v>26</v>
      </c>
      <c r="Q278" s="32"/>
      <c r="R278" s="32"/>
      <c r="S278" s="32"/>
      <c r="T278" s="32"/>
      <c r="U278" s="32"/>
      <c r="V278" s="32"/>
      <c r="W278" s="32"/>
      <c r="X278" s="32"/>
      <c r="Y278" s="32"/>
      <c r="Z278" s="32"/>
      <c r="AA278" s="32"/>
      <c r="AB278" s="32"/>
    </row>
    <row r="279" spans="1:127" s="33" customFormat="1" ht="89.25" customHeight="1" x14ac:dyDescent="0.25">
      <c r="A279" s="300"/>
      <c r="B279" s="300"/>
      <c r="C279" s="300"/>
      <c r="D279" s="301"/>
      <c r="E279" s="302"/>
      <c r="F279" s="135"/>
      <c r="G279" s="304"/>
      <c r="H279" s="314"/>
      <c r="I279" s="295"/>
      <c r="J279" s="317"/>
      <c r="K279" s="128" t="s">
        <v>273</v>
      </c>
      <c r="L279" s="129">
        <v>44593</v>
      </c>
      <c r="M279" s="129">
        <v>44926</v>
      </c>
      <c r="N279" s="130" t="s">
        <v>14</v>
      </c>
      <c r="O279" s="140">
        <v>18031270.858333334</v>
      </c>
      <c r="P279" s="132" t="s">
        <v>26</v>
      </c>
      <c r="Q279" s="32"/>
      <c r="R279" s="32"/>
      <c r="S279" s="32"/>
      <c r="T279" s="32"/>
      <c r="U279" s="32"/>
      <c r="V279" s="32"/>
      <c r="W279" s="32"/>
      <c r="X279" s="32"/>
      <c r="Y279" s="32"/>
      <c r="Z279" s="32"/>
      <c r="AA279" s="32"/>
      <c r="AB279" s="32"/>
    </row>
    <row r="280" spans="1:127" s="33" customFormat="1" ht="108.95" customHeight="1" x14ac:dyDescent="0.25">
      <c r="A280" s="300"/>
      <c r="B280" s="300"/>
      <c r="C280" s="300"/>
      <c r="D280" s="301"/>
      <c r="E280" s="302"/>
      <c r="F280" s="135"/>
      <c r="G280" s="304"/>
      <c r="H280" s="314"/>
      <c r="I280" s="295"/>
      <c r="J280" s="317"/>
      <c r="K280" s="128" t="s">
        <v>274</v>
      </c>
      <c r="L280" s="129">
        <v>44593</v>
      </c>
      <c r="M280" s="129">
        <v>44926</v>
      </c>
      <c r="N280" s="130" t="s">
        <v>14</v>
      </c>
      <c r="O280" s="140">
        <v>20420478</v>
      </c>
      <c r="P280" s="132" t="s">
        <v>26</v>
      </c>
      <c r="Q280" s="32"/>
      <c r="R280" s="32"/>
      <c r="S280" s="32"/>
      <c r="T280" s="32"/>
      <c r="U280" s="32"/>
      <c r="V280" s="32"/>
      <c r="W280" s="32"/>
      <c r="X280" s="32"/>
      <c r="Y280" s="32"/>
      <c r="Z280" s="32"/>
      <c r="AA280" s="32"/>
      <c r="AB280" s="32"/>
    </row>
    <row r="281" spans="1:127" s="33" customFormat="1" ht="81.75" customHeight="1" x14ac:dyDescent="0.25">
      <c r="A281" s="300"/>
      <c r="B281" s="300"/>
      <c r="C281" s="300"/>
      <c r="D281" s="301"/>
      <c r="E281" s="302"/>
      <c r="F281" s="135"/>
      <c r="G281" s="304"/>
      <c r="H281" s="314"/>
      <c r="I281" s="295"/>
      <c r="J281" s="317"/>
      <c r="K281" s="128" t="s">
        <v>275</v>
      </c>
      <c r="L281" s="129">
        <v>44593</v>
      </c>
      <c r="M281" s="129">
        <v>44926</v>
      </c>
      <c r="N281" s="130" t="s">
        <v>14</v>
      </c>
      <c r="O281" s="140">
        <v>18031270.858333334</v>
      </c>
      <c r="P281" s="132" t="s">
        <v>26</v>
      </c>
      <c r="Q281" s="32"/>
      <c r="R281" s="32"/>
      <c r="S281" s="32"/>
      <c r="T281" s="32"/>
      <c r="U281" s="32"/>
      <c r="V281" s="32"/>
      <c r="W281" s="32"/>
      <c r="X281" s="32"/>
      <c r="Y281" s="32"/>
      <c r="Z281" s="32"/>
      <c r="AA281" s="32"/>
      <c r="AB281" s="32"/>
    </row>
    <row r="282" spans="1:127" s="33" customFormat="1" ht="81" customHeight="1" x14ac:dyDescent="0.25">
      <c r="A282" s="300"/>
      <c r="B282" s="300"/>
      <c r="C282" s="300"/>
      <c r="D282" s="301"/>
      <c r="E282" s="302"/>
      <c r="F282" s="135"/>
      <c r="G282" s="304"/>
      <c r="H282" s="314"/>
      <c r="I282" s="295"/>
      <c r="J282" s="317"/>
      <c r="K282" s="128" t="s">
        <v>276</v>
      </c>
      <c r="L282" s="129">
        <v>44593</v>
      </c>
      <c r="M282" s="129">
        <v>44926</v>
      </c>
      <c r="N282" s="130" t="s">
        <v>14</v>
      </c>
      <c r="O282" s="140">
        <v>20420478</v>
      </c>
      <c r="P282" s="132" t="s">
        <v>26</v>
      </c>
      <c r="Q282" s="32"/>
      <c r="R282" s="32"/>
      <c r="S282" s="32"/>
      <c r="T282" s="32"/>
      <c r="U282" s="32"/>
      <c r="V282" s="32"/>
      <c r="W282" s="32"/>
      <c r="X282" s="32"/>
      <c r="Y282" s="32"/>
      <c r="Z282" s="32"/>
      <c r="AA282" s="32"/>
      <c r="AB282" s="32"/>
    </row>
    <row r="283" spans="1:127" s="33" customFormat="1" ht="74.25" customHeight="1" x14ac:dyDescent="0.25">
      <c r="A283" s="300"/>
      <c r="B283" s="300"/>
      <c r="C283" s="300"/>
      <c r="D283" s="301"/>
      <c r="E283" s="302"/>
      <c r="F283" s="135"/>
      <c r="G283" s="304"/>
      <c r="H283" s="314"/>
      <c r="I283" s="295"/>
      <c r="J283" s="317"/>
      <c r="K283" s="128" t="s">
        <v>277</v>
      </c>
      <c r="L283" s="129">
        <v>44593</v>
      </c>
      <c r="M283" s="129">
        <v>44926</v>
      </c>
      <c r="N283" s="130" t="s">
        <v>14</v>
      </c>
      <c r="O283" s="140">
        <v>40840956</v>
      </c>
      <c r="P283" s="132" t="s">
        <v>26</v>
      </c>
      <c r="Q283" s="32"/>
      <c r="R283" s="32"/>
      <c r="S283" s="32"/>
      <c r="T283" s="32"/>
      <c r="U283" s="32"/>
      <c r="V283" s="32"/>
      <c r="W283" s="32"/>
      <c r="X283" s="32"/>
      <c r="Y283" s="32"/>
      <c r="Z283" s="32"/>
      <c r="AA283" s="32"/>
      <c r="AB283" s="32"/>
    </row>
    <row r="284" spans="1:127" s="33" customFormat="1" ht="91.5" customHeight="1" x14ac:dyDescent="0.25">
      <c r="A284" s="300"/>
      <c r="B284" s="300"/>
      <c r="C284" s="300"/>
      <c r="D284" s="301"/>
      <c r="E284" s="302"/>
      <c r="F284" s="135"/>
      <c r="G284" s="304"/>
      <c r="H284" s="314"/>
      <c r="I284" s="295"/>
      <c r="J284" s="317"/>
      <c r="K284" s="128" t="s">
        <v>278</v>
      </c>
      <c r="L284" s="129">
        <v>44593</v>
      </c>
      <c r="M284" s="129">
        <v>44926</v>
      </c>
      <c r="N284" s="130" t="s">
        <v>14</v>
      </c>
      <c r="O284" s="140">
        <v>18031270.858333334</v>
      </c>
      <c r="P284" s="132" t="s">
        <v>26</v>
      </c>
      <c r="Q284" s="32"/>
      <c r="R284" s="32"/>
      <c r="S284" s="32"/>
      <c r="T284" s="32"/>
      <c r="U284" s="32"/>
      <c r="V284" s="32"/>
      <c r="W284" s="32"/>
      <c r="X284" s="32"/>
      <c r="Y284" s="32"/>
      <c r="Z284" s="32"/>
      <c r="AA284" s="32"/>
      <c r="AB284" s="32"/>
    </row>
    <row r="285" spans="1:127" s="33" customFormat="1" ht="79.5" customHeight="1" x14ac:dyDescent="0.25">
      <c r="A285" s="300"/>
      <c r="B285" s="300"/>
      <c r="C285" s="300"/>
      <c r="D285" s="301"/>
      <c r="E285" s="302"/>
      <c r="F285" s="135"/>
      <c r="G285" s="304"/>
      <c r="H285" s="314"/>
      <c r="I285" s="295"/>
      <c r="J285" s="317"/>
      <c r="K285" s="128" t="s">
        <v>279</v>
      </c>
      <c r="L285" s="129">
        <v>44593</v>
      </c>
      <c r="M285" s="129">
        <v>44926</v>
      </c>
      <c r="N285" s="130" t="s">
        <v>14</v>
      </c>
      <c r="O285" s="140">
        <v>18031270.858333334</v>
      </c>
      <c r="P285" s="132" t="s">
        <v>26</v>
      </c>
      <c r="Q285" s="32"/>
      <c r="R285" s="32"/>
      <c r="S285" s="32"/>
      <c r="T285" s="32"/>
      <c r="U285" s="32"/>
      <c r="V285" s="32"/>
      <c r="W285" s="32"/>
      <c r="X285" s="32"/>
      <c r="Y285" s="32"/>
      <c r="Z285" s="32"/>
      <c r="AA285" s="32"/>
      <c r="AB285" s="32"/>
    </row>
    <row r="286" spans="1:127" s="33" customFormat="1" ht="78" customHeight="1" x14ac:dyDescent="0.25">
      <c r="A286" s="300"/>
      <c r="B286" s="300"/>
      <c r="C286" s="300"/>
      <c r="D286" s="301"/>
      <c r="E286" s="302"/>
      <c r="F286" s="135"/>
      <c r="G286" s="304"/>
      <c r="H286" s="314"/>
      <c r="I286" s="295"/>
      <c r="J286" s="317"/>
      <c r="K286" s="128" t="s">
        <v>280</v>
      </c>
      <c r="L286" s="129">
        <v>44593</v>
      </c>
      <c r="M286" s="129">
        <v>44926</v>
      </c>
      <c r="N286" s="130" t="s">
        <v>14</v>
      </c>
      <c r="O286" s="140">
        <v>7821032.2750000013</v>
      </c>
      <c r="P286" s="132" t="s">
        <v>26</v>
      </c>
      <c r="Q286" s="32"/>
      <c r="R286" s="32"/>
      <c r="S286" s="32"/>
      <c r="T286" s="32"/>
      <c r="U286" s="32"/>
      <c r="V286" s="32"/>
      <c r="W286" s="32"/>
      <c r="X286" s="32"/>
      <c r="Y286" s="32"/>
      <c r="Z286" s="32"/>
      <c r="AA286" s="32"/>
      <c r="AB286" s="32"/>
    </row>
    <row r="287" spans="1:127" s="33" customFormat="1" ht="108.95" customHeight="1" x14ac:dyDescent="0.25">
      <c r="A287" s="300"/>
      <c r="B287" s="300"/>
      <c r="C287" s="300"/>
      <c r="D287" s="301"/>
      <c r="E287" s="302"/>
      <c r="F287" s="135"/>
      <c r="G287" s="304"/>
      <c r="H287" s="314"/>
      <c r="I287" s="295"/>
      <c r="J287" s="317"/>
      <c r="K287" s="128" t="s">
        <v>281</v>
      </c>
      <c r="L287" s="129">
        <v>44593</v>
      </c>
      <c r="M287" s="129">
        <v>44926</v>
      </c>
      <c r="N287" s="130" t="s">
        <v>14</v>
      </c>
      <c r="O287" s="140">
        <v>27776834</v>
      </c>
      <c r="P287" s="132" t="s">
        <v>26</v>
      </c>
      <c r="Q287" s="32"/>
      <c r="R287" s="32"/>
      <c r="S287" s="32"/>
      <c r="T287" s="32"/>
      <c r="U287" s="32"/>
      <c r="V287" s="32"/>
      <c r="W287" s="32"/>
      <c r="X287" s="32"/>
      <c r="Y287" s="32"/>
      <c r="Z287" s="32"/>
      <c r="AA287" s="32"/>
      <c r="AB287" s="32"/>
    </row>
    <row r="288" spans="1:127" s="33" customFormat="1" ht="96" customHeight="1" x14ac:dyDescent="0.25">
      <c r="A288" s="300"/>
      <c r="B288" s="300"/>
      <c r="C288" s="300"/>
      <c r="D288" s="301"/>
      <c r="E288" s="302"/>
      <c r="F288" s="135"/>
      <c r="G288" s="304"/>
      <c r="H288" s="314"/>
      <c r="I288" s="295"/>
      <c r="J288" s="317"/>
      <c r="K288" s="128" t="s">
        <v>282</v>
      </c>
      <c r="L288" s="129">
        <v>44593</v>
      </c>
      <c r="M288" s="129">
        <v>44926</v>
      </c>
      <c r="N288" s="130" t="s">
        <v>14</v>
      </c>
      <c r="O288" s="140">
        <v>7821032.2750000013</v>
      </c>
      <c r="P288" s="132" t="s">
        <v>26</v>
      </c>
      <c r="Q288" s="32"/>
      <c r="R288" s="32"/>
      <c r="S288" s="32"/>
      <c r="T288" s="32"/>
      <c r="U288" s="32"/>
      <c r="V288" s="32"/>
      <c r="W288" s="32"/>
      <c r="X288" s="32"/>
      <c r="Y288" s="32"/>
      <c r="Z288" s="32"/>
      <c r="AA288" s="32"/>
      <c r="AB288" s="32"/>
    </row>
    <row r="289" spans="1:28" s="33" customFormat="1" ht="74.25" customHeight="1" x14ac:dyDescent="0.25">
      <c r="A289" s="300"/>
      <c r="B289" s="300"/>
      <c r="C289" s="300"/>
      <c r="D289" s="301"/>
      <c r="E289" s="302"/>
      <c r="F289" s="135"/>
      <c r="G289" s="304"/>
      <c r="H289" s="314"/>
      <c r="I289" s="295"/>
      <c r="J289" s="317"/>
      <c r="K289" s="128" t="s">
        <v>283</v>
      </c>
      <c r="L289" s="129">
        <v>44593</v>
      </c>
      <c r="M289" s="129">
        <v>44926</v>
      </c>
      <c r="N289" s="130" t="s">
        <v>14</v>
      </c>
      <c r="O289" s="140">
        <v>7821032.2750000013</v>
      </c>
      <c r="P289" s="132" t="s">
        <v>26</v>
      </c>
      <c r="Q289" s="32"/>
      <c r="R289" s="32"/>
      <c r="S289" s="32"/>
      <c r="T289" s="32"/>
      <c r="U289" s="32"/>
      <c r="V289" s="32"/>
      <c r="W289" s="32"/>
      <c r="X289" s="32"/>
      <c r="Y289" s="32"/>
      <c r="Z289" s="32"/>
      <c r="AA289" s="32"/>
      <c r="AB289" s="32"/>
    </row>
    <row r="290" spans="1:28" s="33" customFormat="1" ht="87" customHeight="1" x14ac:dyDescent="0.25">
      <c r="A290" s="300"/>
      <c r="B290" s="300"/>
      <c r="C290" s="300"/>
      <c r="D290" s="301"/>
      <c r="E290" s="302"/>
      <c r="F290" s="135"/>
      <c r="G290" s="304"/>
      <c r="H290" s="314"/>
      <c r="I290" s="295"/>
      <c r="J290" s="317"/>
      <c r="K290" s="128" t="s">
        <v>284</v>
      </c>
      <c r="L290" s="129">
        <v>44593</v>
      </c>
      <c r="M290" s="129">
        <v>44926</v>
      </c>
      <c r="N290" s="130" t="s">
        <v>14</v>
      </c>
      <c r="O290" s="140">
        <v>7821032.2750000013</v>
      </c>
      <c r="P290" s="132" t="s">
        <v>26</v>
      </c>
      <c r="Q290" s="32"/>
      <c r="R290" s="32"/>
      <c r="S290" s="32"/>
      <c r="T290" s="32"/>
      <c r="U290" s="32"/>
      <c r="V290" s="32"/>
      <c r="W290" s="32"/>
      <c r="X290" s="32"/>
      <c r="Y290" s="32"/>
      <c r="Z290" s="32"/>
      <c r="AA290" s="32"/>
      <c r="AB290" s="32"/>
    </row>
    <row r="291" spans="1:28" s="33" customFormat="1" ht="83.25" customHeight="1" x14ac:dyDescent="0.25">
      <c r="A291" s="300"/>
      <c r="B291" s="300"/>
      <c r="C291" s="300"/>
      <c r="D291" s="301"/>
      <c r="E291" s="302"/>
      <c r="F291" s="135"/>
      <c r="G291" s="304"/>
      <c r="H291" s="314"/>
      <c r="I291" s="295"/>
      <c r="J291" s="317"/>
      <c r="K291" s="128" t="s">
        <v>285</v>
      </c>
      <c r="L291" s="129">
        <v>44593</v>
      </c>
      <c r="M291" s="129">
        <v>44926</v>
      </c>
      <c r="N291" s="130" t="s">
        <v>14</v>
      </c>
      <c r="O291" s="140">
        <v>7821032.2750000013</v>
      </c>
      <c r="P291" s="132" t="s">
        <v>26</v>
      </c>
      <c r="Q291" s="32"/>
      <c r="R291" s="32"/>
      <c r="S291" s="32"/>
      <c r="T291" s="32"/>
      <c r="U291" s="32"/>
      <c r="V291" s="32"/>
      <c r="W291" s="32"/>
      <c r="X291" s="32"/>
      <c r="Y291" s="32"/>
      <c r="Z291" s="32"/>
      <c r="AA291" s="32"/>
      <c r="AB291" s="32"/>
    </row>
    <row r="292" spans="1:28" s="33" customFormat="1" ht="90" customHeight="1" x14ac:dyDescent="0.25">
      <c r="A292" s="300"/>
      <c r="B292" s="300"/>
      <c r="C292" s="300"/>
      <c r="D292" s="301"/>
      <c r="E292" s="302"/>
      <c r="F292" s="135"/>
      <c r="G292" s="304"/>
      <c r="H292" s="314"/>
      <c r="I292" s="295"/>
      <c r="J292" s="317"/>
      <c r="K292" s="128" t="s">
        <v>286</v>
      </c>
      <c r="L292" s="129">
        <v>44593</v>
      </c>
      <c r="M292" s="129">
        <v>44926</v>
      </c>
      <c r="N292" s="130" t="s">
        <v>14</v>
      </c>
      <c r="O292" s="140">
        <v>7821032.2750000013</v>
      </c>
      <c r="P292" s="132" t="s">
        <v>26</v>
      </c>
      <c r="Q292" s="32"/>
      <c r="R292" s="32"/>
      <c r="S292" s="32"/>
      <c r="T292" s="32"/>
      <c r="U292" s="32"/>
      <c r="V292" s="32"/>
      <c r="W292" s="32"/>
      <c r="X292" s="32"/>
      <c r="Y292" s="32"/>
      <c r="Z292" s="32"/>
      <c r="AA292" s="32"/>
      <c r="AB292" s="32"/>
    </row>
    <row r="293" spans="1:28" s="33" customFormat="1" ht="74.25" customHeight="1" x14ac:dyDescent="0.25">
      <c r="A293" s="300"/>
      <c r="B293" s="300"/>
      <c r="C293" s="300"/>
      <c r="D293" s="301"/>
      <c r="E293" s="302"/>
      <c r="F293" s="135"/>
      <c r="G293" s="304"/>
      <c r="H293" s="314"/>
      <c r="I293" s="295"/>
      <c r="J293" s="317"/>
      <c r="K293" s="128" t="s">
        <v>287</v>
      </c>
      <c r="L293" s="129">
        <v>44593</v>
      </c>
      <c r="M293" s="129">
        <v>44926</v>
      </c>
      <c r="N293" s="130" t="s">
        <v>14</v>
      </c>
      <c r="O293" s="140">
        <v>13526104.199999999</v>
      </c>
      <c r="P293" s="132" t="s">
        <v>26</v>
      </c>
      <c r="Q293" s="32"/>
      <c r="R293" s="32"/>
      <c r="S293" s="32"/>
      <c r="T293" s="32"/>
      <c r="U293" s="32"/>
      <c r="V293" s="32"/>
      <c r="W293" s="32"/>
      <c r="X293" s="32"/>
      <c r="Y293" s="32"/>
      <c r="Z293" s="32"/>
      <c r="AA293" s="32"/>
      <c r="AB293" s="32"/>
    </row>
    <row r="294" spans="1:28" s="33" customFormat="1" ht="76.5" customHeight="1" x14ac:dyDescent="0.25">
      <c r="A294" s="300"/>
      <c r="B294" s="300"/>
      <c r="C294" s="300"/>
      <c r="D294" s="301"/>
      <c r="E294" s="302"/>
      <c r="F294" s="135"/>
      <c r="G294" s="304"/>
      <c r="H294" s="314"/>
      <c r="I294" s="295"/>
      <c r="J294" s="317"/>
      <c r="K294" s="128" t="s">
        <v>288</v>
      </c>
      <c r="L294" s="129">
        <v>44593</v>
      </c>
      <c r="M294" s="129">
        <v>44926</v>
      </c>
      <c r="N294" s="130" t="s">
        <v>14</v>
      </c>
      <c r="O294" s="140">
        <v>605000000</v>
      </c>
      <c r="P294" s="132" t="s">
        <v>26</v>
      </c>
      <c r="Q294" s="32"/>
      <c r="R294" s="32"/>
      <c r="S294" s="32"/>
      <c r="T294" s="32"/>
      <c r="U294" s="32"/>
      <c r="V294" s="32"/>
      <c r="W294" s="32"/>
      <c r="X294" s="32"/>
      <c r="Y294" s="32"/>
      <c r="Z294" s="32"/>
      <c r="AA294" s="32"/>
      <c r="AB294" s="32"/>
    </row>
    <row r="295" spans="1:28" s="33" customFormat="1" ht="108.95" customHeight="1" x14ac:dyDescent="0.25">
      <c r="A295" s="300"/>
      <c r="B295" s="300"/>
      <c r="C295" s="300"/>
      <c r="D295" s="301"/>
      <c r="E295" s="302"/>
      <c r="F295" s="135"/>
      <c r="G295" s="304"/>
      <c r="H295" s="314"/>
      <c r="I295" s="295"/>
      <c r="J295" s="317"/>
      <c r="K295" s="128" t="s">
        <v>289</v>
      </c>
      <c r="L295" s="129">
        <v>44593</v>
      </c>
      <c r="M295" s="129">
        <v>44926</v>
      </c>
      <c r="N295" s="130" t="s">
        <v>14</v>
      </c>
      <c r="O295" s="140">
        <v>73000000</v>
      </c>
      <c r="P295" s="132" t="s">
        <v>26</v>
      </c>
      <c r="Q295" s="32"/>
      <c r="R295" s="32"/>
      <c r="S295" s="32"/>
      <c r="T295" s="32"/>
      <c r="U295" s="32"/>
      <c r="V295" s="32"/>
      <c r="W295" s="32"/>
      <c r="X295" s="32"/>
      <c r="Y295" s="32"/>
      <c r="Z295" s="32"/>
      <c r="AA295" s="32"/>
      <c r="AB295" s="32"/>
    </row>
    <row r="296" spans="1:28" s="33" customFormat="1" ht="108.95" customHeight="1" x14ac:dyDescent="0.25">
      <c r="A296" s="300"/>
      <c r="B296" s="300"/>
      <c r="C296" s="300"/>
      <c r="D296" s="301"/>
      <c r="E296" s="302"/>
      <c r="F296" s="135"/>
      <c r="G296" s="304"/>
      <c r="H296" s="314"/>
      <c r="I296" s="295"/>
      <c r="J296" s="317"/>
      <c r="K296" s="128" t="s">
        <v>290</v>
      </c>
      <c r="L296" s="129">
        <v>44593</v>
      </c>
      <c r="M296" s="129">
        <v>44926</v>
      </c>
      <c r="N296" s="130" t="s">
        <v>14</v>
      </c>
      <c r="O296" s="140">
        <v>7000000</v>
      </c>
      <c r="P296" s="132" t="s">
        <v>26</v>
      </c>
      <c r="Q296" s="32"/>
      <c r="R296" s="32"/>
      <c r="S296" s="32"/>
      <c r="T296" s="32"/>
      <c r="U296" s="32"/>
      <c r="V296" s="32"/>
      <c r="W296" s="32"/>
      <c r="X296" s="32"/>
      <c r="Y296" s="32"/>
      <c r="Z296" s="32"/>
      <c r="AA296" s="32"/>
      <c r="AB296" s="32"/>
    </row>
    <row r="297" spans="1:28" s="33" customFormat="1" ht="79.5" customHeight="1" x14ac:dyDescent="0.25">
      <c r="A297" s="300"/>
      <c r="B297" s="300"/>
      <c r="C297" s="300"/>
      <c r="D297" s="301"/>
      <c r="E297" s="302"/>
      <c r="F297" s="135"/>
      <c r="G297" s="304"/>
      <c r="H297" s="314"/>
      <c r="I297" s="295"/>
      <c r="J297" s="317"/>
      <c r="K297" s="128" t="s">
        <v>291</v>
      </c>
      <c r="L297" s="129">
        <v>44593</v>
      </c>
      <c r="M297" s="129">
        <v>44926</v>
      </c>
      <c r="N297" s="130" t="s">
        <v>14</v>
      </c>
      <c r="O297" s="140">
        <v>45000000</v>
      </c>
      <c r="P297" s="132" t="s">
        <v>26</v>
      </c>
      <c r="Q297" s="32"/>
      <c r="R297" s="32"/>
      <c r="S297" s="32"/>
      <c r="T297" s="32"/>
      <c r="U297" s="32"/>
      <c r="V297" s="32"/>
      <c r="W297" s="32"/>
      <c r="X297" s="32"/>
      <c r="Y297" s="32"/>
      <c r="Z297" s="32"/>
      <c r="AA297" s="32"/>
      <c r="AB297" s="32"/>
    </row>
    <row r="298" spans="1:28" s="33" customFormat="1" ht="78.75" customHeight="1" x14ac:dyDescent="0.25">
      <c r="A298" s="300"/>
      <c r="B298" s="300"/>
      <c r="C298" s="300"/>
      <c r="D298" s="301"/>
      <c r="E298" s="302"/>
      <c r="F298" s="135"/>
      <c r="G298" s="305"/>
      <c r="H298" s="315"/>
      <c r="I298" s="296"/>
      <c r="J298" s="318"/>
      <c r="K298" s="128" t="s">
        <v>292</v>
      </c>
      <c r="L298" s="129">
        <v>44593</v>
      </c>
      <c r="M298" s="129">
        <v>44926</v>
      </c>
      <c r="N298" s="130" t="s">
        <v>14</v>
      </c>
      <c r="O298" s="140">
        <v>48750000</v>
      </c>
      <c r="P298" s="132" t="s">
        <v>26</v>
      </c>
      <c r="Q298" s="32"/>
      <c r="R298" s="32"/>
      <c r="S298" s="32"/>
      <c r="T298" s="32"/>
      <c r="U298" s="32"/>
      <c r="V298" s="32"/>
      <c r="W298" s="32"/>
      <c r="X298" s="32"/>
      <c r="Y298" s="32"/>
      <c r="Z298" s="32"/>
      <c r="AA298" s="32"/>
      <c r="AB298" s="32"/>
    </row>
    <row r="299" spans="1:28" s="33" customFormat="1" ht="63.75" customHeight="1" x14ac:dyDescent="0.25">
      <c r="A299" s="300" t="s">
        <v>46</v>
      </c>
      <c r="B299" s="300" t="s">
        <v>53</v>
      </c>
      <c r="C299" s="300" t="s">
        <v>7</v>
      </c>
      <c r="D299" s="301" t="s">
        <v>294</v>
      </c>
      <c r="E299" s="302" t="s">
        <v>966</v>
      </c>
      <c r="F299" s="135"/>
      <c r="G299" s="303" t="s">
        <v>986</v>
      </c>
      <c r="H299" s="319" t="s">
        <v>993</v>
      </c>
      <c r="I299" s="294">
        <v>2022002200029</v>
      </c>
      <c r="J299" s="322" t="s">
        <v>994</v>
      </c>
      <c r="K299" s="128" t="s">
        <v>295</v>
      </c>
      <c r="L299" s="129">
        <v>44593</v>
      </c>
      <c r="M299" s="129">
        <v>44926</v>
      </c>
      <c r="N299" s="130" t="s">
        <v>14</v>
      </c>
      <c r="O299" s="141">
        <v>34385501</v>
      </c>
      <c r="P299" s="132" t="s">
        <v>26</v>
      </c>
      <c r="Q299" s="32"/>
      <c r="R299" s="32"/>
      <c r="S299" s="32"/>
      <c r="T299" s="32"/>
      <c r="U299" s="32"/>
      <c r="V299" s="32"/>
      <c r="W299" s="32"/>
      <c r="X299" s="32"/>
      <c r="Y299" s="32"/>
      <c r="Z299" s="32"/>
      <c r="AA299" s="32"/>
      <c r="AB299" s="32"/>
    </row>
    <row r="300" spans="1:28" s="33" customFormat="1" ht="138" customHeight="1" x14ac:dyDescent="0.25">
      <c r="A300" s="300"/>
      <c r="B300" s="300"/>
      <c r="C300" s="300"/>
      <c r="D300" s="301"/>
      <c r="E300" s="302"/>
      <c r="F300" s="135"/>
      <c r="G300" s="304"/>
      <c r="H300" s="320"/>
      <c r="I300" s="295"/>
      <c r="J300" s="323"/>
      <c r="K300" s="128" t="s">
        <v>296</v>
      </c>
      <c r="L300" s="129">
        <v>44593</v>
      </c>
      <c r="M300" s="129">
        <v>44926</v>
      </c>
      <c r="N300" s="130" t="s">
        <v>14</v>
      </c>
      <c r="O300" s="141">
        <v>90000000</v>
      </c>
      <c r="P300" s="132" t="s">
        <v>26</v>
      </c>
      <c r="Q300" s="32"/>
      <c r="R300" s="32"/>
      <c r="S300" s="32"/>
      <c r="T300" s="32"/>
      <c r="U300" s="32"/>
      <c r="V300" s="32"/>
      <c r="W300" s="32"/>
      <c r="X300" s="32"/>
      <c r="Y300" s="32"/>
      <c r="Z300" s="32"/>
      <c r="AA300" s="32"/>
      <c r="AB300" s="32"/>
    </row>
    <row r="301" spans="1:28" s="33" customFormat="1" ht="108.95" customHeight="1" x14ac:dyDescent="0.25">
      <c r="A301" s="300"/>
      <c r="B301" s="300"/>
      <c r="C301" s="300"/>
      <c r="D301" s="301"/>
      <c r="E301" s="302"/>
      <c r="F301" s="135"/>
      <c r="G301" s="304"/>
      <c r="H301" s="320"/>
      <c r="I301" s="295"/>
      <c r="J301" s="323"/>
      <c r="K301" s="128" t="s">
        <v>297</v>
      </c>
      <c r="L301" s="129">
        <v>44593</v>
      </c>
      <c r="M301" s="129">
        <v>44926</v>
      </c>
      <c r="N301" s="130" t="s">
        <v>14</v>
      </c>
      <c r="O301" s="141">
        <v>200000000</v>
      </c>
      <c r="P301" s="132" t="s">
        <v>26</v>
      </c>
      <c r="Q301" s="32"/>
      <c r="R301" s="32"/>
      <c r="S301" s="32"/>
      <c r="T301" s="32"/>
      <c r="U301" s="32"/>
      <c r="V301" s="32"/>
      <c r="W301" s="32"/>
      <c r="X301" s="32"/>
      <c r="Y301" s="32"/>
      <c r="Z301" s="32"/>
      <c r="AA301" s="32"/>
      <c r="AB301" s="32"/>
    </row>
    <row r="302" spans="1:28" s="33" customFormat="1" ht="79.5" customHeight="1" x14ac:dyDescent="0.25">
      <c r="A302" s="300"/>
      <c r="B302" s="300"/>
      <c r="C302" s="300"/>
      <c r="D302" s="301"/>
      <c r="E302" s="302"/>
      <c r="F302" s="135"/>
      <c r="G302" s="304"/>
      <c r="H302" s="320"/>
      <c r="I302" s="295"/>
      <c r="J302" s="323"/>
      <c r="K302" s="128" t="s">
        <v>298</v>
      </c>
      <c r="L302" s="129">
        <v>44593</v>
      </c>
      <c r="M302" s="129">
        <v>44926</v>
      </c>
      <c r="N302" s="130" t="s">
        <v>14</v>
      </c>
      <c r="O302" s="141">
        <v>200000000</v>
      </c>
      <c r="P302" s="132" t="s">
        <v>26</v>
      </c>
      <c r="Q302" s="32"/>
      <c r="R302" s="32"/>
      <c r="S302" s="32"/>
      <c r="T302" s="32"/>
      <c r="U302" s="32"/>
      <c r="V302" s="32"/>
      <c r="W302" s="32"/>
      <c r="X302" s="32"/>
      <c r="Y302" s="32"/>
      <c r="Z302" s="32"/>
      <c r="AA302" s="32"/>
      <c r="AB302" s="32"/>
    </row>
    <row r="303" spans="1:28" s="33" customFormat="1" ht="70.5" customHeight="1" x14ac:dyDescent="0.25">
      <c r="A303" s="300"/>
      <c r="B303" s="300"/>
      <c r="C303" s="300"/>
      <c r="D303" s="301"/>
      <c r="E303" s="302"/>
      <c r="F303" s="135"/>
      <c r="G303" s="304"/>
      <c r="H303" s="320"/>
      <c r="I303" s="295"/>
      <c r="J303" s="323"/>
      <c r="K303" s="128" t="s">
        <v>299</v>
      </c>
      <c r="L303" s="129">
        <v>44593</v>
      </c>
      <c r="M303" s="129">
        <v>44926</v>
      </c>
      <c r="N303" s="130" t="s">
        <v>14</v>
      </c>
      <c r="O303" s="141">
        <v>42000000</v>
      </c>
      <c r="P303" s="132" t="s">
        <v>26</v>
      </c>
      <c r="Q303" s="32"/>
      <c r="R303" s="32"/>
      <c r="S303" s="32"/>
      <c r="T303" s="32"/>
      <c r="U303" s="32"/>
      <c r="V303" s="32"/>
      <c r="W303" s="32"/>
      <c r="X303" s="32"/>
      <c r="Y303" s="32"/>
      <c r="Z303" s="32"/>
      <c r="AA303" s="32"/>
      <c r="AB303" s="32"/>
    </row>
    <row r="304" spans="1:28" s="33" customFormat="1" ht="108.95" customHeight="1" x14ac:dyDescent="0.25">
      <c r="A304" s="300"/>
      <c r="B304" s="300"/>
      <c r="C304" s="300"/>
      <c r="D304" s="301"/>
      <c r="E304" s="302"/>
      <c r="F304" s="135"/>
      <c r="G304" s="304"/>
      <c r="H304" s="320"/>
      <c r="I304" s="295"/>
      <c r="J304" s="323"/>
      <c r="K304" s="128" t="s">
        <v>300</v>
      </c>
      <c r="L304" s="129">
        <v>44593</v>
      </c>
      <c r="M304" s="129">
        <v>44926</v>
      </c>
      <c r="N304" s="130" t="s">
        <v>14</v>
      </c>
      <c r="O304" s="141">
        <v>24504576</v>
      </c>
      <c r="P304" s="132" t="s">
        <v>26</v>
      </c>
      <c r="Q304" s="32"/>
      <c r="R304" s="32"/>
      <c r="S304" s="32"/>
      <c r="T304" s="32"/>
      <c r="U304" s="32"/>
      <c r="V304" s="32"/>
      <c r="W304" s="32"/>
      <c r="X304" s="32"/>
      <c r="Y304" s="32"/>
      <c r="Z304" s="32"/>
      <c r="AA304" s="32"/>
      <c r="AB304" s="32"/>
    </row>
    <row r="305" spans="1:28" s="33" customFormat="1" ht="108.95" customHeight="1" x14ac:dyDescent="0.25">
      <c r="A305" s="300"/>
      <c r="B305" s="300"/>
      <c r="C305" s="300"/>
      <c r="D305" s="301"/>
      <c r="E305" s="302"/>
      <c r="F305" s="135"/>
      <c r="G305" s="304"/>
      <c r="H305" s="320"/>
      <c r="I305" s="295"/>
      <c r="J305" s="323"/>
      <c r="K305" s="128" t="s">
        <v>301</v>
      </c>
      <c r="L305" s="129">
        <v>44593</v>
      </c>
      <c r="M305" s="129">
        <v>44926</v>
      </c>
      <c r="N305" s="130" t="s">
        <v>14</v>
      </c>
      <c r="O305" s="141">
        <v>56290615.450000003</v>
      </c>
      <c r="P305" s="132" t="s">
        <v>26</v>
      </c>
      <c r="Q305" s="32"/>
      <c r="R305" s="32"/>
      <c r="S305" s="32"/>
      <c r="T305" s="32"/>
      <c r="U305" s="32"/>
      <c r="V305" s="32"/>
      <c r="W305" s="32"/>
      <c r="X305" s="32"/>
      <c r="Y305" s="32"/>
      <c r="Z305" s="32"/>
      <c r="AA305" s="32"/>
      <c r="AB305" s="32"/>
    </row>
    <row r="306" spans="1:28" s="33" customFormat="1" ht="108.95" customHeight="1" x14ac:dyDescent="0.25">
      <c r="A306" s="300"/>
      <c r="B306" s="300"/>
      <c r="C306" s="300"/>
      <c r="D306" s="301"/>
      <c r="E306" s="302"/>
      <c r="F306" s="135"/>
      <c r="G306" s="305"/>
      <c r="H306" s="320"/>
      <c r="I306" s="295"/>
      <c r="J306" s="323"/>
      <c r="K306" s="128" t="s">
        <v>302</v>
      </c>
      <c r="L306" s="129">
        <v>44593</v>
      </c>
      <c r="M306" s="129">
        <v>44926</v>
      </c>
      <c r="N306" s="130" t="s">
        <v>14</v>
      </c>
      <c r="O306" s="141">
        <v>34385501</v>
      </c>
      <c r="P306" s="132" t="s">
        <v>26</v>
      </c>
      <c r="Q306" s="32"/>
      <c r="R306" s="32"/>
      <c r="S306" s="32"/>
      <c r="T306" s="32"/>
      <c r="U306" s="32"/>
      <c r="V306" s="32"/>
      <c r="W306" s="32"/>
      <c r="X306" s="32"/>
      <c r="Y306" s="32"/>
      <c r="Z306" s="32"/>
      <c r="AA306" s="32"/>
      <c r="AB306" s="32"/>
    </row>
    <row r="307" spans="1:28" s="33" customFormat="1" ht="108.95" customHeight="1" x14ac:dyDescent="0.25">
      <c r="A307" s="137" t="s">
        <v>46</v>
      </c>
      <c r="B307" s="137" t="s">
        <v>53</v>
      </c>
      <c r="C307" s="137" t="s">
        <v>7</v>
      </c>
      <c r="D307" s="136" t="s">
        <v>303</v>
      </c>
      <c r="E307" s="139" t="s">
        <v>966</v>
      </c>
      <c r="F307" s="135"/>
      <c r="G307" s="132" t="s">
        <v>986</v>
      </c>
      <c r="H307" s="321"/>
      <c r="I307" s="296"/>
      <c r="J307" s="324"/>
      <c r="K307" s="128" t="s">
        <v>304</v>
      </c>
      <c r="L307" s="129">
        <v>44593</v>
      </c>
      <c r="M307" s="129">
        <v>44926</v>
      </c>
      <c r="N307" s="130" t="s">
        <v>14</v>
      </c>
      <c r="O307" s="141">
        <v>77497434.549999997</v>
      </c>
      <c r="P307" s="132" t="s">
        <v>26</v>
      </c>
      <c r="Q307" s="32"/>
      <c r="R307" s="32"/>
      <c r="S307" s="32"/>
      <c r="T307" s="32"/>
      <c r="U307" s="32"/>
      <c r="V307" s="32"/>
      <c r="W307" s="32"/>
      <c r="X307" s="32"/>
      <c r="Y307" s="32"/>
      <c r="Z307" s="32"/>
      <c r="AA307" s="32"/>
      <c r="AB307" s="32"/>
    </row>
    <row r="308" spans="1:28" s="33" customFormat="1" ht="108.95" customHeight="1" x14ac:dyDescent="0.25">
      <c r="A308" s="137" t="s">
        <v>46</v>
      </c>
      <c r="B308" s="137" t="s">
        <v>53</v>
      </c>
      <c r="C308" s="137" t="s">
        <v>7</v>
      </c>
      <c r="D308" s="136" t="s">
        <v>305</v>
      </c>
      <c r="E308" s="139" t="s">
        <v>966</v>
      </c>
      <c r="F308" s="135"/>
      <c r="G308" s="132" t="s">
        <v>986</v>
      </c>
      <c r="H308" s="319" t="s">
        <v>995</v>
      </c>
      <c r="I308" s="325">
        <v>2022002200015</v>
      </c>
      <c r="J308" s="310" t="s">
        <v>996</v>
      </c>
      <c r="K308" s="128" t="s">
        <v>306</v>
      </c>
      <c r="L308" s="129">
        <v>44593</v>
      </c>
      <c r="M308" s="129">
        <v>44926</v>
      </c>
      <c r="N308" s="130" t="s">
        <v>14</v>
      </c>
      <c r="O308" s="142">
        <f>'[3]PDETALLADO 2021'!$J$5</f>
        <v>38216976</v>
      </c>
      <c r="P308" s="132" t="s">
        <v>26</v>
      </c>
      <c r="Q308" s="32"/>
      <c r="R308" s="32"/>
      <c r="S308" s="32"/>
      <c r="T308" s="32"/>
      <c r="U308" s="32"/>
      <c r="V308" s="32"/>
      <c r="W308" s="32"/>
      <c r="X308" s="32"/>
      <c r="Y308" s="32"/>
      <c r="Z308" s="32"/>
      <c r="AA308" s="32"/>
      <c r="AB308" s="32"/>
    </row>
    <row r="309" spans="1:28" s="33" customFormat="1" ht="108.95" customHeight="1" x14ac:dyDescent="0.25">
      <c r="A309" s="137" t="s">
        <v>46</v>
      </c>
      <c r="B309" s="137" t="s">
        <v>53</v>
      </c>
      <c r="C309" s="137" t="s">
        <v>7</v>
      </c>
      <c r="D309" s="136" t="s">
        <v>307</v>
      </c>
      <c r="E309" s="139" t="s">
        <v>966</v>
      </c>
      <c r="F309" s="135"/>
      <c r="G309" s="135"/>
      <c r="H309" s="320"/>
      <c r="I309" s="326"/>
      <c r="J309" s="311"/>
      <c r="K309" s="128" t="s">
        <v>308</v>
      </c>
      <c r="L309" s="129">
        <v>44593</v>
      </c>
      <c r="M309" s="129">
        <v>44926</v>
      </c>
      <c r="N309" s="130" t="s">
        <v>14</v>
      </c>
      <c r="O309" s="142">
        <f>'[3]PDETALLADO 2021'!$F$6</f>
        <v>16336384</v>
      </c>
      <c r="P309" s="132" t="s">
        <v>26</v>
      </c>
      <c r="Q309" s="32"/>
      <c r="R309" s="32"/>
      <c r="S309" s="32"/>
      <c r="T309" s="32"/>
      <c r="U309" s="32"/>
      <c r="V309" s="32"/>
      <c r="W309" s="32"/>
      <c r="X309" s="32"/>
      <c r="Y309" s="32"/>
      <c r="Z309" s="32"/>
      <c r="AA309" s="32"/>
      <c r="AB309" s="32"/>
    </row>
    <row r="310" spans="1:28" s="33" customFormat="1" ht="108.95" customHeight="1" x14ac:dyDescent="0.25">
      <c r="A310" s="300" t="s">
        <v>46</v>
      </c>
      <c r="B310" s="300" t="s">
        <v>53</v>
      </c>
      <c r="C310" s="300" t="s">
        <v>7</v>
      </c>
      <c r="D310" s="301" t="s">
        <v>312</v>
      </c>
      <c r="E310" s="302" t="s">
        <v>966</v>
      </c>
      <c r="F310" s="135"/>
      <c r="G310" s="328" t="s">
        <v>997</v>
      </c>
      <c r="H310" s="320"/>
      <c r="I310" s="326"/>
      <c r="J310" s="311"/>
      <c r="K310" s="128" t="s">
        <v>309</v>
      </c>
      <c r="L310" s="129">
        <v>44593</v>
      </c>
      <c r="M310" s="129">
        <v>44926</v>
      </c>
      <c r="N310" s="130" t="s">
        <v>14</v>
      </c>
      <c r="O310" s="142">
        <f>'[4]PDETALLADO 2021'!$J$7</f>
        <v>144554137.40000001</v>
      </c>
      <c r="P310" s="132" t="s">
        <v>26</v>
      </c>
      <c r="Q310" s="32"/>
      <c r="R310" s="32"/>
      <c r="S310" s="32"/>
      <c r="T310" s="32"/>
      <c r="U310" s="32"/>
      <c r="V310" s="32"/>
      <c r="W310" s="32"/>
      <c r="X310" s="32"/>
      <c r="Y310" s="32"/>
      <c r="Z310" s="32"/>
      <c r="AA310" s="32"/>
      <c r="AB310" s="32"/>
    </row>
    <row r="311" spans="1:28" s="33" customFormat="1" ht="108.95" customHeight="1" x14ac:dyDescent="0.25">
      <c r="A311" s="300"/>
      <c r="B311" s="300"/>
      <c r="C311" s="300"/>
      <c r="D311" s="301"/>
      <c r="E311" s="302"/>
      <c r="F311" s="135"/>
      <c r="G311" s="329"/>
      <c r="H311" s="320"/>
      <c r="I311" s="326"/>
      <c r="J311" s="311"/>
      <c r="K311" s="128" t="s">
        <v>310</v>
      </c>
      <c r="L311" s="129">
        <v>44593</v>
      </c>
      <c r="M311" s="129">
        <v>44926</v>
      </c>
      <c r="N311" s="130" t="s">
        <v>14</v>
      </c>
      <c r="O311" s="142">
        <f>'[3]PDETALLADO 2021'!$J$8</f>
        <v>800000000.03000009</v>
      </c>
      <c r="P311" s="132" t="s">
        <v>26</v>
      </c>
      <c r="Q311" s="32"/>
      <c r="R311" s="32"/>
      <c r="S311" s="32"/>
      <c r="T311" s="32"/>
      <c r="U311" s="32"/>
      <c r="V311" s="32"/>
      <c r="W311" s="32"/>
      <c r="X311" s="32"/>
      <c r="Y311" s="32"/>
      <c r="Z311" s="32"/>
      <c r="AA311" s="32"/>
      <c r="AB311" s="32"/>
    </row>
    <row r="312" spans="1:28" s="33" customFormat="1" ht="87" customHeight="1" x14ac:dyDescent="0.25">
      <c r="A312" s="300"/>
      <c r="B312" s="300"/>
      <c r="C312" s="300"/>
      <c r="D312" s="301"/>
      <c r="E312" s="302"/>
      <c r="F312" s="135"/>
      <c r="G312" s="330"/>
      <c r="H312" s="320"/>
      <c r="I312" s="326"/>
      <c r="J312" s="311"/>
      <c r="K312" s="128" t="s">
        <v>311</v>
      </c>
      <c r="L312" s="129">
        <v>44593</v>
      </c>
      <c r="M312" s="129">
        <v>44926</v>
      </c>
      <c r="N312" s="130" t="s">
        <v>14</v>
      </c>
      <c r="O312" s="142">
        <f>'[3]PDETALLADO 2021'!$J$9</f>
        <v>48749999.650000006</v>
      </c>
      <c r="P312" s="132" t="s">
        <v>26</v>
      </c>
      <c r="Q312" s="32"/>
      <c r="R312" s="32"/>
      <c r="S312" s="32"/>
      <c r="T312" s="32"/>
      <c r="U312" s="32"/>
      <c r="V312" s="32"/>
      <c r="W312" s="32"/>
      <c r="X312" s="32"/>
      <c r="Y312" s="32"/>
      <c r="Z312" s="32"/>
      <c r="AA312" s="32"/>
      <c r="AB312" s="32"/>
    </row>
    <row r="313" spans="1:28" s="33" customFormat="1" ht="86.25" customHeight="1" x14ac:dyDescent="0.25">
      <c r="A313" s="137" t="s">
        <v>46</v>
      </c>
      <c r="B313" s="137" t="s">
        <v>53</v>
      </c>
      <c r="C313" s="137" t="s">
        <v>7</v>
      </c>
      <c r="D313" s="136" t="s">
        <v>313</v>
      </c>
      <c r="E313" s="139" t="s">
        <v>966</v>
      </c>
      <c r="F313" s="135"/>
      <c r="G313" s="143" t="s">
        <v>986</v>
      </c>
      <c r="H313" s="321"/>
      <c r="I313" s="327"/>
      <c r="J313" s="312"/>
      <c r="K313" s="128" t="s">
        <v>314</v>
      </c>
      <c r="L313" s="129">
        <v>44593</v>
      </c>
      <c r="M313" s="129">
        <v>44926</v>
      </c>
      <c r="N313" s="130" t="s">
        <v>14</v>
      </c>
      <c r="O313" s="142">
        <f>'[3]PDETALLADO 2021'!$J$10</f>
        <v>16666101</v>
      </c>
      <c r="P313" s="132" t="s">
        <v>26</v>
      </c>
      <c r="Q313" s="32"/>
      <c r="R313" s="32"/>
      <c r="S313" s="32"/>
      <c r="T313" s="32"/>
      <c r="U313" s="32"/>
      <c r="V313" s="32"/>
      <c r="W313" s="32"/>
      <c r="X313" s="32"/>
      <c r="Y313" s="32"/>
      <c r="Z313" s="32"/>
      <c r="AA313" s="32"/>
      <c r="AB313" s="32"/>
    </row>
    <row r="314" spans="1:28" s="33" customFormat="1" ht="72.75" customHeight="1" x14ac:dyDescent="0.25">
      <c r="A314" s="300" t="s">
        <v>46</v>
      </c>
      <c r="B314" s="300" t="s">
        <v>53</v>
      </c>
      <c r="C314" s="300" t="s">
        <v>7</v>
      </c>
      <c r="D314" s="301" t="s">
        <v>319</v>
      </c>
      <c r="E314" s="302" t="s">
        <v>966</v>
      </c>
      <c r="F314" s="135"/>
      <c r="G314" s="325" t="s">
        <v>998</v>
      </c>
      <c r="H314" s="319" t="s">
        <v>999</v>
      </c>
      <c r="I314" s="294">
        <v>2022002200005</v>
      </c>
      <c r="J314" s="297" t="s">
        <v>1000</v>
      </c>
      <c r="K314" s="128" t="s">
        <v>315</v>
      </c>
      <c r="L314" s="129">
        <v>44593</v>
      </c>
      <c r="M314" s="129">
        <v>44926</v>
      </c>
      <c r="N314" s="130" t="s">
        <v>14</v>
      </c>
      <c r="O314" s="140">
        <v>31517136</v>
      </c>
      <c r="P314" s="132" t="s">
        <v>26</v>
      </c>
      <c r="Q314" s="32"/>
      <c r="R314" s="32"/>
      <c r="S314" s="32"/>
      <c r="T314" s="32"/>
      <c r="U314" s="32"/>
      <c r="V314" s="32"/>
      <c r="W314" s="32"/>
      <c r="X314" s="32"/>
      <c r="Y314" s="32"/>
      <c r="Z314" s="32"/>
      <c r="AA314" s="32"/>
      <c r="AB314" s="32"/>
    </row>
    <row r="315" spans="1:28" s="33" customFormat="1" ht="68.25" customHeight="1" x14ac:dyDescent="0.25">
      <c r="A315" s="300"/>
      <c r="B315" s="300"/>
      <c r="C315" s="300"/>
      <c r="D315" s="301"/>
      <c r="E315" s="302"/>
      <c r="F315" s="135"/>
      <c r="G315" s="326"/>
      <c r="H315" s="320"/>
      <c r="I315" s="295"/>
      <c r="J315" s="298"/>
      <c r="K315" s="128" t="s">
        <v>316</v>
      </c>
      <c r="L315" s="129">
        <v>44593</v>
      </c>
      <c r="M315" s="129">
        <v>44926</v>
      </c>
      <c r="N315" s="130" t="s">
        <v>14</v>
      </c>
      <c r="O315" s="140">
        <v>35366236</v>
      </c>
      <c r="P315" s="132" t="s">
        <v>26</v>
      </c>
      <c r="Q315" s="32"/>
      <c r="R315" s="32"/>
      <c r="S315" s="32"/>
      <c r="T315" s="32"/>
      <c r="U315" s="32"/>
      <c r="V315" s="32"/>
      <c r="W315" s="32"/>
      <c r="X315" s="32"/>
      <c r="Y315" s="32"/>
      <c r="Z315" s="32"/>
      <c r="AA315" s="32"/>
      <c r="AB315" s="32"/>
    </row>
    <row r="316" spans="1:28" s="33" customFormat="1" ht="75.75" customHeight="1" x14ac:dyDescent="0.25">
      <c r="A316" s="300"/>
      <c r="B316" s="300"/>
      <c r="C316" s="300"/>
      <c r="D316" s="301"/>
      <c r="E316" s="302"/>
      <c r="F316" s="135"/>
      <c r="G316" s="326"/>
      <c r="H316" s="320"/>
      <c r="I316" s="295"/>
      <c r="J316" s="298"/>
      <c r="K316" s="128" t="s">
        <v>317</v>
      </c>
      <c r="L316" s="129">
        <v>44593</v>
      </c>
      <c r="M316" s="129">
        <v>44926</v>
      </c>
      <c r="N316" s="130" t="s">
        <v>14</v>
      </c>
      <c r="O316" s="140">
        <v>7000000</v>
      </c>
      <c r="P316" s="132" t="s">
        <v>26</v>
      </c>
      <c r="Q316" s="32"/>
      <c r="R316" s="32"/>
      <c r="S316" s="32"/>
      <c r="T316" s="32"/>
      <c r="U316" s="32"/>
      <c r="V316" s="32"/>
      <c r="W316" s="32"/>
      <c r="X316" s="32"/>
      <c r="Y316" s="32"/>
      <c r="Z316" s="32"/>
      <c r="AA316" s="32"/>
      <c r="AB316" s="32"/>
    </row>
    <row r="317" spans="1:28" s="33" customFormat="1" ht="52.5" customHeight="1" x14ac:dyDescent="0.25">
      <c r="A317" s="300"/>
      <c r="B317" s="300"/>
      <c r="C317" s="300"/>
      <c r="D317" s="301"/>
      <c r="E317" s="302"/>
      <c r="F317" s="135"/>
      <c r="G317" s="327"/>
      <c r="H317" s="321"/>
      <c r="I317" s="296"/>
      <c r="J317" s="299"/>
      <c r="K317" s="128" t="s">
        <v>318</v>
      </c>
      <c r="L317" s="129">
        <v>44593</v>
      </c>
      <c r="M317" s="129">
        <v>44926</v>
      </c>
      <c r="N317" s="130" t="s">
        <v>14</v>
      </c>
      <c r="O317" s="140">
        <v>20000000</v>
      </c>
      <c r="P317" s="132" t="s">
        <v>26</v>
      </c>
      <c r="Q317" s="32"/>
      <c r="R317" s="32"/>
      <c r="S317" s="32"/>
      <c r="T317" s="32"/>
      <c r="U317" s="32"/>
      <c r="V317" s="32"/>
      <c r="W317" s="32"/>
      <c r="X317" s="32"/>
      <c r="Y317" s="32"/>
      <c r="Z317" s="32"/>
      <c r="AA317" s="32"/>
      <c r="AB317" s="32"/>
    </row>
    <row r="318" spans="1:28" s="33" customFormat="1" ht="66" customHeight="1" x14ac:dyDescent="0.25">
      <c r="A318" s="300" t="s">
        <v>46</v>
      </c>
      <c r="B318" s="300" t="s">
        <v>53</v>
      </c>
      <c r="C318" s="300" t="s">
        <v>7</v>
      </c>
      <c r="D318" s="301" t="s">
        <v>331</v>
      </c>
      <c r="E318" s="302" t="s">
        <v>1001</v>
      </c>
      <c r="F318" s="135"/>
      <c r="G318" s="303"/>
      <c r="H318" s="319" t="s">
        <v>1002</v>
      </c>
      <c r="I318" s="294">
        <v>2022002200031</v>
      </c>
      <c r="J318" s="310" t="s">
        <v>1003</v>
      </c>
      <c r="K318" s="128" t="s">
        <v>320</v>
      </c>
      <c r="L318" s="129">
        <v>44593</v>
      </c>
      <c r="M318" s="129">
        <v>44926</v>
      </c>
      <c r="N318" s="130" t="s">
        <v>14</v>
      </c>
      <c r="O318" s="140">
        <v>42000000</v>
      </c>
      <c r="P318" s="132" t="s">
        <v>26</v>
      </c>
      <c r="Q318" s="32"/>
      <c r="R318" s="32"/>
      <c r="S318" s="32"/>
      <c r="T318" s="32"/>
      <c r="U318" s="32"/>
      <c r="V318" s="32"/>
      <c r="W318" s="32"/>
      <c r="X318" s="32"/>
      <c r="Y318" s="32"/>
      <c r="Z318" s="32"/>
      <c r="AA318" s="32"/>
      <c r="AB318" s="32"/>
    </row>
    <row r="319" spans="1:28" s="33" customFormat="1" ht="79.5" customHeight="1" x14ac:dyDescent="0.25">
      <c r="A319" s="300"/>
      <c r="B319" s="300"/>
      <c r="C319" s="300"/>
      <c r="D319" s="301"/>
      <c r="E319" s="302"/>
      <c r="F319" s="135"/>
      <c r="G319" s="304"/>
      <c r="H319" s="320"/>
      <c r="I319" s="295"/>
      <c r="J319" s="311"/>
      <c r="K319" s="128" t="s">
        <v>321</v>
      </c>
      <c r="L319" s="129">
        <v>44593</v>
      </c>
      <c r="M319" s="129">
        <v>44926</v>
      </c>
      <c r="N319" s="130" t="s">
        <v>14</v>
      </c>
      <c r="O319" s="140">
        <v>5400000</v>
      </c>
      <c r="P319" s="132" t="s">
        <v>26</v>
      </c>
      <c r="Q319" s="32"/>
      <c r="R319" s="32"/>
      <c r="S319" s="32"/>
      <c r="T319" s="144"/>
      <c r="U319" s="32"/>
      <c r="V319" s="32"/>
      <c r="W319" s="32"/>
      <c r="X319" s="32"/>
      <c r="Y319" s="32"/>
      <c r="Z319" s="32"/>
      <c r="AA319" s="32"/>
      <c r="AB319" s="32"/>
    </row>
    <row r="320" spans="1:28" s="33" customFormat="1" ht="108.95" customHeight="1" x14ac:dyDescent="0.25">
      <c r="A320" s="300"/>
      <c r="B320" s="300"/>
      <c r="C320" s="300"/>
      <c r="D320" s="301"/>
      <c r="E320" s="302"/>
      <c r="F320" s="135"/>
      <c r="G320" s="304"/>
      <c r="H320" s="320"/>
      <c r="I320" s="295"/>
      <c r="J320" s="311"/>
      <c r="K320" s="128" t="s">
        <v>322</v>
      </c>
      <c r="L320" s="129">
        <v>44593</v>
      </c>
      <c r="M320" s="129">
        <v>44926</v>
      </c>
      <c r="N320" s="130" t="s">
        <v>14</v>
      </c>
      <c r="O320" s="140">
        <v>3200000</v>
      </c>
      <c r="P320" s="132" t="s">
        <v>26</v>
      </c>
      <c r="Q320" s="32"/>
      <c r="R320" s="32"/>
      <c r="S320" s="32"/>
      <c r="T320" s="32"/>
      <c r="U320" s="32"/>
      <c r="V320" s="32"/>
      <c r="W320" s="32"/>
      <c r="X320" s="32"/>
      <c r="Y320" s="32"/>
      <c r="Z320" s="32"/>
      <c r="AA320" s="32"/>
      <c r="AB320" s="32"/>
    </row>
    <row r="321" spans="1:28" s="33" customFormat="1" ht="82.5" customHeight="1" x14ac:dyDescent="0.25">
      <c r="A321" s="300"/>
      <c r="B321" s="300"/>
      <c r="C321" s="300"/>
      <c r="D321" s="301"/>
      <c r="E321" s="302"/>
      <c r="F321" s="135"/>
      <c r="G321" s="304"/>
      <c r="H321" s="320"/>
      <c r="I321" s="295"/>
      <c r="J321" s="311"/>
      <c r="K321" s="128" t="s">
        <v>323</v>
      </c>
      <c r="L321" s="129">
        <v>44593</v>
      </c>
      <c r="M321" s="129">
        <v>44926</v>
      </c>
      <c r="N321" s="130" t="s">
        <v>14</v>
      </c>
      <c r="O321" s="140">
        <v>4500000</v>
      </c>
      <c r="P321" s="132" t="s">
        <v>26</v>
      </c>
      <c r="Q321" s="32"/>
      <c r="R321" s="32"/>
      <c r="S321" s="32"/>
      <c r="T321" s="32"/>
      <c r="U321" s="32"/>
      <c r="V321" s="32"/>
      <c r="W321" s="32"/>
      <c r="X321" s="32"/>
      <c r="Y321" s="32"/>
      <c r="Z321" s="32"/>
      <c r="AA321" s="32"/>
      <c r="AB321" s="32"/>
    </row>
    <row r="322" spans="1:28" s="33" customFormat="1" ht="108.95" customHeight="1" x14ac:dyDescent="0.25">
      <c r="A322" s="300"/>
      <c r="B322" s="300"/>
      <c r="C322" s="300"/>
      <c r="D322" s="301"/>
      <c r="E322" s="302"/>
      <c r="F322" s="135"/>
      <c r="G322" s="304"/>
      <c r="H322" s="320"/>
      <c r="I322" s="295"/>
      <c r="J322" s="311"/>
      <c r="K322" s="128" t="s">
        <v>324</v>
      </c>
      <c r="L322" s="129">
        <v>44593</v>
      </c>
      <c r="M322" s="129">
        <v>44926</v>
      </c>
      <c r="N322" s="130" t="s">
        <v>14</v>
      </c>
      <c r="O322" s="140">
        <v>5200000</v>
      </c>
      <c r="P322" s="132" t="s">
        <v>26</v>
      </c>
      <c r="Q322" s="32"/>
      <c r="R322" s="32"/>
      <c r="S322" s="32"/>
      <c r="T322" s="32"/>
      <c r="U322" s="32"/>
      <c r="V322" s="32"/>
      <c r="W322" s="32"/>
      <c r="X322" s="32"/>
      <c r="Y322" s="32"/>
      <c r="Z322" s="32"/>
      <c r="AA322" s="32"/>
      <c r="AB322" s="32"/>
    </row>
    <row r="323" spans="1:28" s="33" customFormat="1" ht="108.95" customHeight="1" x14ac:dyDescent="0.25">
      <c r="A323" s="300"/>
      <c r="B323" s="300"/>
      <c r="C323" s="300"/>
      <c r="D323" s="301"/>
      <c r="E323" s="302"/>
      <c r="F323" s="135"/>
      <c r="G323" s="304"/>
      <c r="H323" s="320"/>
      <c r="I323" s="295"/>
      <c r="J323" s="311"/>
      <c r="K323" s="128" t="s">
        <v>325</v>
      </c>
      <c r="L323" s="129">
        <v>44593</v>
      </c>
      <c r="M323" s="129">
        <v>44926</v>
      </c>
      <c r="N323" s="130" t="s">
        <v>14</v>
      </c>
      <c r="O323" s="140">
        <v>10200000</v>
      </c>
      <c r="P323" s="132" t="s">
        <v>26</v>
      </c>
      <c r="Q323" s="32"/>
      <c r="R323" s="32"/>
      <c r="S323" s="32"/>
      <c r="T323" s="32"/>
      <c r="U323" s="32"/>
      <c r="V323" s="32"/>
      <c r="W323" s="32"/>
      <c r="X323" s="32"/>
      <c r="Y323" s="32"/>
      <c r="Z323" s="32"/>
      <c r="AA323" s="32"/>
      <c r="AB323" s="32"/>
    </row>
    <row r="324" spans="1:28" s="33" customFormat="1" ht="71.25" customHeight="1" x14ac:dyDescent="0.25">
      <c r="A324" s="300"/>
      <c r="B324" s="300"/>
      <c r="C324" s="300"/>
      <c r="D324" s="301"/>
      <c r="E324" s="302"/>
      <c r="F324" s="135"/>
      <c r="G324" s="304"/>
      <c r="H324" s="320"/>
      <c r="I324" s="295"/>
      <c r="J324" s="311"/>
      <c r="K324" s="128" t="s">
        <v>326</v>
      </c>
      <c r="L324" s="129">
        <v>44593</v>
      </c>
      <c r="M324" s="129">
        <v>44926</v>
      </c>
      <c r="N324" s="130" t="s">
        <v>14</v>
      </c>
      <c r="O324" s="140">
        <f>+O323</f>
        <v>10200000</v>
      </c>
      <c r="P324" s="132" t="s">
        <v>26</v>
      </c>
      <c r="Q324" s="32"/>
      <c r="R324" s="32"/>
      <c r="S324" s="32"/>
      <c r="T324" s="32"/>
      <c r="U324" s="32"/>
      <c r="V324" s="32"/>
      <c r="W324" s="32"/>
      <c r="X324" s="32"/>
      <c r="Y324" s="32"/>
      <c r="Z324" s="32"/>
      <c r="AA324" s="32"/>
      <c r="AB324" s="32"/>
    </row>
    <row r="325" spans="1:28" s="33" customFormat="1" ht="108.95" customHeight="1" x14ac:dyDescent="0.25">
      <c r="A325" s="300"/>
      <c r="B325" s="300"/>
      <c r="C325" s="300"/>
      <c r="D325" s="301"/>
      <c r="E325" s="302"/>
      <c r="F325" s="135"/>
      <c r="G325" s="304"/>
      <c r="H325" s="320"/>
      <c r="I325" s="295"/>
      <c r="J325" s="311"/>
      <c r="K325" s="128" t="s">
        <v>327</v>
      </c>
      <c r="L325" s="129">
        <v>44593</v>
      </c>
      <c r="M325" s="129">
        <v>44926</v>
      </c>
      <c r="N325" s="130" t="s">
        <v>14</v>
      </c>
      <c r="O325" s="140">
        <v>25000000</v>
      </c>
      <c r="P325" s="132" t="s">
        <v>26</v>
      </c>
      <c r="Q325" s="32"/>
      <c r="R325" s="32"/>
      <c r="S325" s="32"/>
      <c r="T325" s="32"/>
      <c r="U325" s="32"/>
      <c r="V325" s="32"/>
      <c r="W325" s="32"/>
      <c r="X325" s="32"/>
      <c r="Y325" s="32"/>
      <c r="Z325" s="32"/>
      <c r="AA325" s="32"/>
      <c r="AB325" s="32"/>
    </row>
    <row r="326" spans="1:28" s="33" customFormat="1" ht="108.95" customHeight="1" x14ac:dyDescent="0.25">
      <c r="A326" s="300"/>
      <c r="B326" s="300"/>
      <c r="C326" s="300"/>
      <c r="D326" s="301"/>
      <c r="E326" s="302"/>
      <c r="F326" s="135"/>
      <c r="G326" s="304"/>
      <c r="H326" s="320"/>
      <c r="I326" s="295"/>
      <c r="J326" s="311"/>
      <c r="K326" s="128" t="s">
        <v>328</v>
      </c>
      <c r="L326" s="129">
        <v>44593</v>
      </c>
      <c r="M326" s="129">
        <v>44926</v>
      </c>
      <c r="N326" s="130" t="s">
        <v>14</v>
      </c>
      <c r="O326" s="140">
        <v>12000000</v>
      </c>
      <c r="P326" s="132" t="s">
        <v>26</v>
      </c>
      <c r="Q326" s="32"/>
      <c r="R326" s="32"/>
      <c r="S326" s="32"/>
      <c r="T326" s="32"/>
      <c r="U326" s="32"/>
      <c r="V326" s="32"/>
      <c r="W326" s="32"/>
      <c r="X326" s="32"/>
      <c r="Y326" s="32"/>
      <c r="Z326" s="32"/>
      <c r="AA326" s="32"/>
      <c r="AB326" s="32"/>
    </row>
    <row r="327" spans="1:28" s="33" customFormat="1" ht="108.95" customHeight="1" x14ac:dyDescent="0.25">
      <c r="A327" s="300"/>
      <c r="B327" s="300"/>
      <c r="C327" s="300"/>
      <c r="D327" s="301"/>
      <c r="E327" s="302"/>
      <c r="F327" s="135"/>
      <c r="G327" s="304"/>
      <c r="H327" s="320"/>
      <c r="I327" s="295"/>
      <c r="J327" s="311"/>
      <c r="K327" s="128" t="s">
        <v>329</v>
      </c>
      <c r="L327" s="129">
        <v>44593</v>
      </c>
      <c r="M327" s="129">
        <v>44926</v>
      </c>
      <c r="N327" s="130" t="s">
        <v>14</v>
      </c>
      <c r="O327" s="140">
        <v>4756768</v>
      </c>
      <c r="P327" s="132" t="s">
        <v>26</v>
      </c>
      <c r="Q327" s="32"/>
      <c r="R327" s="32"/>
      <c r="S327" s="32"/>
      <c r="T327" s="32"/>
      <c r="U327" s="32"/>
      <c r="V327" s="32"/>
      <c r="W327" s="32"/>
      <c r="X327" s="32"/>
      <c r="Y327" s="32"/>
      <c r="Z327" s="32"/>
      <c r="AA327" s="32"/>
      <c r="AB327" s="32"/>
    </row>
    <row r="328" spans="1:28" s="33" customFormat="1" ht="108.95" customHeight="1" x14ac:dyDescent="0.25">
      <c r="A328" s="300"/>
      <c r="B328" s="300"/>
      <c r="C328" s="300"/>
      <c r="D328" s="301"/>
      <c r="E328" s="302"/>
      <c r="F328" s="135"/>
      <c r="G328" s="305"/>
      <c r="H328" s="321"/>
      <c r="I328" s="296"/>
      <c r="J328" s="312"/>
      <c r="K328" s="128" t="s">
        <v>330</v>
      </c>
      <c r="L328" s="129">
        <v>44593</v>
      </c>
      <c r="M328" s="129">
        <v>44926</v>
      </c>
      <c r="N328" s="130" t="s">
        <v>14</v>
      </c>
      <c r="O328" s="140">
        <v>610000000</v>
      </c>
      <c r="P328" s="132" t="s">
        <v>26</v>
      </c>
      <c r="Q328" s="32"/>
      <c r="R328" s="32"/>
      <c r="S328" s="32"/>
      <c r="T328" s="32"/>
      <c r="U328" s="32"/>
      <c r="V328" s="32"/>
      <c r="W328" s="32"/>
      <c r="X328" s="32"/>
      <c r="Y328" s="32"/>
      <c r="Z328" s="32"/>
      <c r="AA328" s="32"/>
      <c r="AB328" s="32"/>
    </row>
    <row r="329" spans="1:28" s="33" customFormat="1" ht="108.95" customHeight="1" x14ac:dyDescent="0.25">
      <c r="A329" s="300" t="s">
        <v>46</v>
      </c>
      <c r="B329" s="300" t="s">
        <v>53</v>
      </c>
      <c r="C329" s="300" t="s">
        <v>7</v>
      </c>
      <c r="D329" s="331" t="s">
        <v>332</v>
      </c>
      <c r="E329" s="302" t="s">
        <v>966</v>
      </c>
      <c r="F329" s="135"/>
      <c r="G329" s="303" t="s">
        <v>1004</v>
      </c>
      <c r="H329" s="319" t="s">
        <v>1005</v>
      </c>
      <c r="I329" s="294">
        <v>2022002200033</v>
      </c>
      <c r="J329" s="310" t="s">
        <v>1006</v>
      </c>
      <c r="K329" s="128" t="s">
        <v>333</v>
      </c>
      <c r="L329" s="129">
        <v>44593</v>
      </c>
      <c r="M329" s="129">
        <v>44926</v>
      </c>
      <c r="N329" s="130" t="s">
        <v>14</v>
      </c>
      <c r="O329" s="140">
        <v>9084828</v>
      </c>
      <c r="P329" s="132" t="s">
        <v>26</v>
      </c>
      <c r="Q329" s="32"/>
      <c r="R329" s="32"/>
      <c r="S329" s="32"/>
      <c r="T329" s="32"/>
      <c r="U329" s="32"/>
      <c r="V329" s="32"/>
      <c r="W329" s="32"/>
      <c r="X329" s="32"/>
      <c r="Y329" s="32"/>
      <c r="Z329" s="32"/>
      <c r="AA329" s="32"/>
      <c r="AB329" s="32"/>
    </row>
    <row r="330" spans="1:28" s="33" customFormat="1" ht="108.95" customHeight="1" x14ac:dyDescent="0.25">
      <c r="A330" s="300"/>
      <c r="B330" s="300"/>
      <c r="C330" s="300"/>
      <c r="D330" s="332"/>
      <c r="E330" s="302"/>
      <c r="F330" s="135"/>
      <c r="G330" s="304"/>
      <c r="H330" s="320"/>
      <c r="I330" s="295"/>
      <c r="J330" s="311"/>
      <c r="K330" s="128" t="s">
        <v>334</v>
      </c>
      <c r="L330" s="129">
        <v>44593</v>
      </c>
      <c r="M330" s="129">
        <v>44926</v>
      </c>
      <c r="N330" s="130" t="s">
        <v>14</v>
      </c>
      <c r="O330" s="140">
        <v>8791968</v>
      </c>
      <c r="P330" s="132" t="s">
        <v>26</v>
      </c>
      <c r="Q330" s="32"/>
      <c r="R330" s="32"/>
      <c r="S330" s="32"/>
      <c r="T330" s="32"/>
      <c r="U330" s="32"/>
      <c r="V330" s="32"/>
      <c r="W330" s="32"/>
      <c r="X330" s="32"/>
      <c r="Y330" s="32"/>
      <c r="Z330" s="32"/>
      <c r="AA330" s="32"/>
      <c r="AB330" s="32"/>
    </row>
    <row r="331" spans="1:28" s="33" customFormat="1" ht="108.95" customHeight="1" x14ac:dyDescent="0.25">
      <c r="A331" s="300"/>
      <c r="B331" s="300"/>
      <c r="C331" s="300"/>
      <c r="D331" s="332"/>
      <c r="E331" s="302"/>
      <c r="F331" s="135"/>
      <c r="G331" s="304"/>
      <c r="H331" s="320"/>
      <c r="I331" s="295"/>
      <c r="J331" s="311"/>
      <c r="K331" s="128" t="s">
        <v>335</v>
      </c>
      <c r="L331" s="129">
        <v>44593</v>
      </c>
      <c r="M331" s="129">
        <v>44926</v>
      </c>
      <c r="N331" s="130" t="s">
        <v>14</v>
      </c>
      <c r="O331" s="140">
        <v>7221977</v>
      </c>
      <c r="P331" s="132" t="s">
        <v>26</v>
      </c>
      <c r="Q331" s="32"/>
      <c r="R331" s="32"/>
      <c r="S331" s="32"/>
      <c r="T331" s="32"/>
      <c r="U331" s="32"/>
      <c r="V331" s="32"/>
      <c r="W331" s="32"/>
      <c r="X331" s="32"/>
      <c r="Y331" s="32"/>
      <c r="Z331" s="32"/>
      <c r="AA331" s="32"/>
      <c r="AB331" s="32"/>
    </row>
    <row r="332" spans="1:28" s="33" customFormat="1" ht="108.95" customHeight="1" x14ac:dyDescent="0.25">
      <c r="A332" s="300"/>
      <c r="B332" s="300"/>
      <c r="C332" s="300"/>
      <c r="D332" s="332"/>
      <c r="E332" s="302"/>
      <c r="F332" s="135"/>
      <c r="G332" s="304"/>
      <c r="H332" s="320"/>
      <c r="I332" s="295"/>
      <c r="J332" s="311"/>
      <c r="K332" s="128" t="s">
        <v>336</v>
      </c>
      <c r="L332" s="129">
        <v>44593</v>
      </c>
      <c r="M332" s="129">
        <v>44926</v>
      </c>
      <c r="N332" s="130" t="s">
        <v>14</v>
      </c>
      <c r="O332" s="140">
        <v>9084828</v>
      </c>
      <c r="P332" s="132" t="s">
        <v>26</v>
      </c>
      <c r="Q332" s="32"/>
      <c r="R332" s="32"/>
      <c r="S332" s="32"/>
      <c r="T332" s="32"/>
      <c r="U332" s="32"/>
      <c r="V332" s="32"/>
      <c r="W332" s="32"/>
      <c r="X332" s="32"/>
      <c r="Y332" s="32"/>
      <c r="Z332" s="32"/>
      <c r="AA332" s="32"/>
      <c r="AB332" s="32"/>
    </row>
    <row r="333" spans="1:28" s="33" customFormat="1" ht="108.95" customHeight="1" x14ac:dyDescent="0.25">
      <c r="A333" s="300"/>
      <c r="B333" s="300"/>
      <c r="C333" s="300"/>
      <c r="D333" s="332"/>
      <c r="E333" s="302"/>
      <c r="F333" s="135"/>
      <c r="G333" s="304"/>
      <c r="H333" s="320"/>
      <c r="I333" s="295"/>
      <c r="J333" s="311"/>
      <c r="K333" s="128" t="s">
        <v>337</v>
      </c>
      <c r="L333" s="129">
        <v>44593</v>
      </c>
      <c r="M333" s="129">
        <v>44926</v>
      </c>
      <c r="N333" s="130" t="s">
        <v>14</v>
      </c>
      <c r="O333" s="140">
        <v>8791968</v>
      </c>
      <c r="P333" s="132" t="s">
        <v>26</v>
      </c>
      <c r="Q333" s="32"/>
      <c r="R333" s="32"/>
      <c r="S333" s="32"/>
      <c r="T333" s="32"/>
      <c r="U333" s="32"/>
      <c r="V333" s="32"/>
      <c r="W333" s="32"/>
      <c r="X333" s="32"/>
      <c r="Y333" s="32"/>
      <c r="Z333" s="32"/>
      <c r="AA333" s="32"/>
      <c r="AB333" s="32"/>
    </row>
    <row r="334" spans="1:28" s="33" customFormat="1" ht="108.95" customHeight="1" x14ac:dyDescent="0.25">
      <c r="A334" s="300"/>
      <c r="B334" s="300"/>
      <c r="C334" s="300"/>
      <c r="D334" s="332"/>
      <c r="E334" s="302"/>
      <c r="F334" s="135"/>
      <c r="G334" s="304"/>
      <c r="H334" s="320"/>
      <c r="I334" s="295"/>
      <c r="J334" s="311"/>
      <c r="K334" s="128" t="s">
        <v>338</v>
      </c>
      <c r="L334" s="129">
        <v>44593</v>
      </c>
      <c r="M334" s="129">
        <v>44926</v>
      </c>
      <c r="N334" s="130" t="s">
        <v>14</v>
      </c>
      <c r="O334" s="140">
        <v>7221977</v>
      </c>
      <c r="P334" s="132" t="s">
        <v>26</v>
      </c>
      <c r="Q334" s="32"/>
      <c r="R334" s="32"/>
      <c r="S334" s="32"/>
      <c r="T334" s="32"/>
      <c r="U334" s="32"/>
      <c r="V334" s="32"/>
      <c r="W334" s="32"/>
      <c r="X334" s="32"/>
      <c r="Y334" s="32"/>
      <c r="Z334" s="32"/>
      <c r="AA334" s="32"/>
      <c r="AB334" s="32"/>
    </row>
    <row r="335" spans="1:28" s="33" customFormat="1" ht="108.95" customHeight="1" x14ac:dyDescent="0.25">
      <c r="A335" s="300"/>
      <c r="B335" s="300"/>
      <c r="C335" s="300"/>
      <c r="D335" s="332"/>
      <c r="E335" s="302"/>
      <c r="F335" s="135"/>
      <c r="G335" s="304"/>
      <c r="H335" s="320"/>
      <c r="I335" s="295"/>
      <c r="J335" s="311"/>
      <c r="K335" s="128" t="s">
        <v>339</v>
      </c>
      <c r="L335" s="129">
        <v>44593</v>
      </c>
      <c r="M335" s="129">
        <v>44926</v>
      </c>
      <c r="N335" s="130" t="s">
        <v>14</v>
      </c>
      <c r="O335" s="140">
        <v>7221977</v>
      </c>
      <c r="P335" s="132" t="s">
        <v>26</v>
      </c>
      <c r="Q335" s="32"/>
      <c r="R335" s="32"/>
      <c r="S335" s="32"/>
      <c r="T335" s="32"/>
      <c r="U335" s="32"/>
      <c r="V335" s="32"/>
      <c r="W335" s="32"/>
      <c r="X335" s="32"/>
      <c r="Y335" s="32"/>
      <c r="Z335" s="32"/>
      <c r="AA335" s="32"/>
      <c r="AB335" s="32"/>
    </row>
    <row r="336" spans="1:28" s="33" customFormat="1" ht="108.95" customHeight="1" x14ac:dyDescent="0.25">
      <c r="A336" s="300"/>
      <c r="B336" s="300"/>
      <c r="C336" s="300"/>
      <c r="D336" s="332"/>
      <c r="E336" s="302"/>
      <c r="F336" s="135"/>
      <c r="G336" s="304"/>
      <c r="H336" s="320"/>
      <c r="I336" s="295"/>
      <c r="J336" s="311"/>
      <c r="K336" s="128" t="s">
        <v>340</v>
      </c>
      <c r="L336" s="129">
        <v>44593</v>
      </c>
      <c r="M336" s="129">
        <v>44926</v>
      </c>
      <c r="N336" s="130" t="s">
        <v>14</v>
      </c>
      <c r="O336" s="140">
        <v>9084828</v>
      </c>
      <c r="P336" s="132" t="s">
        <v>26</v>
      </c>
      <c r="Q336" s="32"/>
      <c r="R336" s="32"/>
      <c r="S336" s="32"/>
      <c r="T336" s="32"/>
      <c r="U336" s="32"/>
      <c r="V336" s="32"/>
      <c r="W336" s="32"/>
      <c r="X336" s="32"/>
      <c r="Y336" s="32"/>
      <c r="Z336" s="32"/>
      <c r="AA336" s="32"/>
      <c r="AB336" s="32"/>
    </row>
    <row r="337" spans="1:28" s="33" customFormat="1" ht="108.95" customHeight="1" x14ac:dyDescent="0.25">
      <c r="A337" s="300"/>
      <c r="B337" s="300"/>
      <c r="C337" s="300"/>
      <c r="D337" s="332"/>
      <c r="E337" s="302"/>
      <c r="F337" s="135"/>
      <c r="G337" s="304"/>
      <c r="H337" s="320"/>
      <c r="I337" s="295"/>
      <c r="J337" s="311"/>
      <c r="K337" s="128" t="s">
        <v>341</v>
      </c>
      <c r="L337" s="129">
        <v>44593</v>
      </c>
      <c r="M337" s="129">
        <v>44926</v>
      </c>
      <c r="N337" s="130" t="s">
        <v>14</v>
      </c>
      <c r="O337" s="140">
        <v>9084828</v>
      </c>
      <c r="P337" s="132" t="s">
        <v>26</v>
      </c>
      <c r="Q337" s="32"/>
      <c r="R337" s="32"/>
      <c r="S337" s="32"/>
      <c r="T337" s="32"/>
      <c r="U337" s="32"/>
      <c r="V337" s="32"/>
      <c r="W337" s="32"/>
      <c r="X337" s="32"/>
      <c r="Y337" s="32"/>
      <c r="Z337" s="32"/>
      <c r="AA337" s="32"/>
      <c r="AB337" s="32"/>
    </row>
    <row r="338" spans="1:28" s="33" customFormat="1" ht="108.95" customHeight="1" x14ac:dyDescent="0.25">
      <c r="A338" s="300"/>
      <c r="B338" s="300"/>
      <c r="C338" s="300"/>
      <c r="D338" s="332"/>
      <c r="E338" s="302"/>
      <c r="F338" s="135"/>
      <c r="G338" s="304"/>
      <c r="H338" s="320"/>
      <c r="I338" s="295"/>
      <c r="J338" s="311"/>
      <c r="K338" s="128" t="s">
        <v>342</v>
      </c>
      <c r="L338" s="129">
        <v>44593</v>
      </c>
      <c r="M338" s="129">
        <v>44926</v>
      </c>
      <c r="N338" s="130" t="s">
        <v>14</v>
      </c>
      <c r="O338" s="140">
        <v>9084828</v>
      </c>
      <c r="P338" s="132" t="s">
        <v>26</v>
      </c>
      <c r="Q338" s="32"/>
      <c r="R338" s="32"/>
      <c r="S338" s="32"/>
      <c r="T338" s="32"/>
      <c r="U338" s="32"/>
      <c r="V338" s="32"/>
      <c r="W338" s="32"/>
      <c r="X338" s="32"/>
      <c r="Y338" s="32"/>
      <c r="Z338" s="32"/>
      <c r="AA338" s="32"/>
      <c r="AB338" s="32"/>
    </row>
    <row r="339" spans="1:28" s="33" customFormat="1" ht="108.95" customHeight="1" x14ac:dyDescent="0.25">
      <c r="A339" s="300"/>
      <c r="B339" s="300"/>
      <c r="C339" s="300"/>
      <c r="D339" s="332"/>
      <c r="E339" s="302"/>
      <c r="F339" s="135"/>
      <c r="G339" s="304"/>
      <c r="H339" s="320"/>
      <c r="I339" s="295"/>
      <c r="J339" s="311"/>
      <c r="K339" s="128" t="s">
        <v>343</v>
      </c>
      <c r="L339" s="129">
        <v>44593</v>
      </c>
      <c r="M339" s="129">
        <v>44926</v>
      </c>
      <c r="N339" s="130" t="s">
        <v>14</v>
      </c>
      <c r="O339" s="140">
        <v>9084828</v>
      </c>
      <c r="P339" s="132" t="s">
        <v>26</v>
      </c>
      <c r="Q339" s="32"/>
      <c r="R339" s="32"/>
      <c r="S339" s="32"/>
      <c r="T339" s="32"/>
      <c r="U339" s="32"/>
      <c r="V339" s="32"/>
      <c r="W339" s="32"/>
      <c r="X339" s="32"/>
      <c r="Y339" s="32"/>
      <c r="Z339" s="32"/>
      <c r="AA339" s="32"/>
      <c r="AB339" s="32"/>
    </row>
    <row r="340" spans="1:28" s="33" customFormat="1" ht="108.95" customHeight="1" x14ac:dyDescent="0.25">
      <c r="A340" s="300"/>
      <c r="B340" s="300"/>
      <c r="C340" s="300"/>
      <c r="D340" s="332"/>
      <c r="E340" s="302"/>
      <c r="F340" s="135"/>
      <c r="G340" s="304"/>
      <c r="H340" s="320"/>
      <c r="I340" s="295"/>
      <c r="J340" s="311"/>
      <c r="K340" s="128" t="s">
        <v>344</v>
      </c>
      <c r="L340" s="129">
        <v>44593</v>
      </c>
      <c r="M340" s="129">
        <v>44926</v>
      </c>
      <c r="N340" s="130" t="s">
        <v>14</v>
      </c>
      <c r="O340" s="140">
        <v>9084828</v>
      </c>
      <c r="P340" s="132" t="s">
        <v>26</v>
      </c>
      <c r="Q340" s="32"/>
      <c r="R340" s="32"/>
      <c r="S340" s="32"/>
      <c r="T340" s="32"/>
      <c r="U340" s="32"/>
      <c r="V340" s="32"/>
      <c r="W340" s="32"/>
      <c r="X340" s="32"/>
      <c r="Y340" s="32"/>
      <c r="Z340" s="32"/>
      <c r="AA340" s="32"/>
      <c r="AB340" s="32"/>
    </row>
    <row r="341" spans="1:28" s="33" customFormat="1" ht="108.95" customHeight="1" x14ac:dyDescent="0.25">
      <c r="A341" s="300"/>
      <c r="B341" s="300"/>
      <c r="C341" s="300"/>
      <c r="D341" s="332"/>
      <c r="E341" s="302"/>
      <c r="F341" s="135"/>
      <c r="G341" s="304"/>
      <c r="H341" s="320"/>
      <c r="I341" s="295"/>
      <c r="J341" s="311"/>
      <c r="K341" s="128" t="s">
        <v>345</v>
      </c>
      <c r="L341" s="129">
        <v>44593</v>
      </c>
      <c r="M341" s="129">
        <v>44926</v>
      </c>
      <c r="N341" s="130" t="s">
        <v>14</v>
      </c>
      <c r="O341" s="140">
        <v>9084828</v>
      </c>
      <c r="P341" s="132" t="s">
        <v>26</v>
      </c>
      <c r="Q341" s="32"/>
      <c r="R341" s="32"/>
      <c r="S341" s="32"/>
      <c r="T341" s="32"/>
      <c r="U341" s="32"/>
      <c r="V341" s="32"/>
      <c r="W341" s="32"/>
      <c r="X341" s="32"/>
      <c r="Y341" s="32"/>
      <c r="Z341" s="32"/>
      <c r="AA341" s="32"/>
      <c r="AB341" s="32"/>
    </row>
    <row r="342" spans="1:28" s="33" customFormat="1" ht="108.95" customHeight="1" x14ac:dyDescent="0.25">
      <c r="A342" s="300"/>
      <c r="B342" s="300"/>
      <c r="C342" s="300"/>
      <c r="D342" s="333"/>
      <c r="E342" s="302"/>
      <c r="F342" s="135"/>
      <c r="G342" s="305"/>
      <c r="H342" s="320"/>
      <c r="I342" s="295"/>
      <c r="J342" s="311"/>
      <c r="K342" s="128" t="s">
        <v>346</v>
      </c>
      <c r="L342" s="129">
        <v>44593</v>
      </c>
      <c r="M342" s="129">
        <v>44926</v>
      </c>
      <c r="N342" s="130" t="s">
        <v>14</v>
      </c>
      <c r="O342" s="140">
        <v>9084828</v>
      </c>
      <c r="P342" s="132" t="s">
        <v>26</v>
      </c>
      <c r="Q342" s="32"/>
      <c r="R342" s="32"/>
      <c r="S342" s="32"/>
      <c r="T342" s="32"/>
      <c r="U342" s="32"/>
      <c r="V342" s="32"/>
      <c r="W342" s="32"/>
      <c r="X342" s="32"/>
      <c r="Y342" s="32"/>
      <c r="Z342" s="32"/>
      <c r="AA342" s="32"/>
      <c r="AB342" s="32"/>
    </row>
    <row r="343" spans="1:28" s="33" customFormat="1" ht="108.95" customHeight="1" x14ac:dyDescent="0.25">
      <c r="A343" s="300"/>
      <c r="B343" s="300"/>
      <c r="C343" s="300"/>
      <c r="D343" s="331" t="s">
        <v>1007</v>
      </c>
      <c r="E343" s="302"/>
      <c r="F343" s="135"/>
      <c r="G343" s="303" t="s">
        <v>1007</v>
      </c>
      <c r="H343" s="320"/>
      <c r="I343" s="295"/>
      <c r="J343" s="311"/>
      <c r="K343" s="128" t="s">
        <v>347</v>
      </c>
      <c r="L343" s="129">
        <v>44593</v>
      </c>
      <c r="M343" s="129">
        <v>44926</v>
      </c>
      <c r="N343" s="130" t="s">
        <v>14</v>
      </c>
      <c r="O343" s="140">
        <v>9084828</v>
      </c>
      <c r="P343" s="132" t="s">
        <v>26</v>
      </c>
      <c r="Q343" s="32"/>
      <c r="R343" s="32"/>
      <c r="S343" s="32"/>
      <c r="T343" s="32"/>
      <c r="U343" s="32"/>
      <c r="V343" s="32"/>
      <c r="W343" s="32"/>
      <c r="X343" s="32"/>
      <c r="Y343" s="32"/>
      <c r="Z343" s="32"/>
      <c r="AA343" s="32"/>
      <c r="AB343" s="32"/>
    </row>
    <row r="344" spans="1:28" s="33" customFormat="1" ht="108.95" customHeight="1" x14ac:dyDescent="0.25">
      <c r="A344" s="300"/>
      <c r="B344" s="300"/>
      <c r="C344" s="300"/>
      <c r="D344" s="332"/>
      <c r="E344" s="302"/>
      <c r="F344" s="135"/>
      <c r="G344" s="304"/>
      <c r="H344" s="320"/>
      <c r="I344" s="295"/>
      <c r="J344" s="311"/>
      <c r="K344" s="128" t="s">
        <v>348</v>
      </c>
      <c r="L344" s="129">
        <v>44593</v>
      </c>
      <c r="M344" s="129">
        <v>44926</v>
      </c>
      <c r="N344" s="130" t="s">
        <v>14</v>
      </c>
      <c r="O344" s="140">
        <v>9084828</v>
      </c>
      <c r="P344" s="132" t="s">
        <v>26</v>
      </c>
      <c r="Q344" s="32"/>
      <c r="R344" s="32"/>
      <c r="S344" s="32"/>
      <c r="T344" s="32"/>
      <c r="U344" s="32"/>
      <c r="V344" s="32"/>
      <c r="W344" s="32"/>
      <c r="X344" s="32"/>
      <c r="Y344" s="32"/>
      <c r="Z344" s="32"/>
      <c r="AA344" s="32"/>
      <c r="AB344" s="32"/>
    </row>
    <row r="345" spans="1:28" s="33" customFormat="1" ht="108.95" customHeight="1" x14ac:dyDescent="0.25">
      <c r="A345" s="300"/>
      <c r="B345" s="300"/>
      <c r="C345" s="300"/>
      <c r="D345" s="332"/>
      <c r="E345" s="302"/>
      <c r="F345" s="135"/>
      <c r="G345" s="304"/>
      <c r="H345" s="320"/>
      <c r="I345" s="295"/>
      <c r="J345" s="311"/>
      <c r="K345" s="128" t="s">
        <v>349</v>
      </c>
      <c r="L345" s="129">
        <v>44593</v>
      </c>
      <c r="M345" s="129">
        <v>44926</v>
      </c>
      <c r="N345" s="130" t="s">
        <v>14</v>
      </c>
      <c r="O345" s="140">
        <v>9084828</v>
      </c>
      <c r="P345" s="132" t="s">
        <v>26</v>
      </c>
      <c r="Q345" s="32"/>
      <c r="R345" s="32"/>
      <c r="S345" s="32"/>
      <c r="T345" s="32"/>
      <c r="U345" s="32"/>
      <c r="V345" s="32"/>
      <c r="W345" s="32"/>
      <c r="X345" s="32"/>
      <c r="Y345" s="32"/>
      <c r="Z345" s="32"/>
      <c r="AA345" s="32"/>
      <c r="AB345" s="32"/>
    </row>
    <row r="346" spans="1:28" s="33" customFormat="1" ht="108.95" customHeight="1" x14ac:dyDescent="0.25">
      <c r="A346" s="300"/>
      <c r="B346" s="300"/>
      <c r="C346" s="300"/>
      <c r="D346" s="332"/>
      <c r="E346" s="302"/>
      <c r="F346" s="135"/>
      <c r="G346" s="304"/>
      <c r="H346" s="320"/>
      <c r="I346" s="295"/>
      <c r="J346" s="311"/>
      <c r="K346" s="128" t="s">
        <v>350</v>
      </c>
      <c r="L346" s="129">
        <v>44593</v>
      </c>
      <c r="M346" s="129">
        <v>44926</v>
      </c>
      <c r="N346" s="130" t="s">
        <v>14</v>
      </c>
      <c r="O346" s="140">
        <v>8791968</v>
      </c>
      <c r="P346" s="132" t="s">
        <v>26</v>
      </c>
      <c r="Q346" s="32"/>
      <c r="R346" s="32"/>
      <c r="S346" s="32"/>
      <c r="T346" s="32"/>
      <c r="U346" s="32"/>
      <c r="V346" s="32"/>
      <c r="W346" s="32"/>
      <c r="X346" s="32"/>
      <c r="Y346" s="32"/>
      <c r="Z346" s="32"/>
      <c r="AA346" s="32"/>
      <c r="AB346" s="32"/>
    </row>
    <row r="347" spans="1:28" s="33" customFormat="1" ht="108.95" customHeight="1" x14ac:dyDescent="0.25">
      <c r="A347" s="300"/>
      <c r="B347" s="300"/>
      <c r="C347" s="300"/>
      <c r="D347" s="332"/>
      <c r="E347" s="302"/>
      <c r="F347" s="135"/>
      <c r="G347" s="304"/>
      <c r="H347" s="320"/>
      <c r="I347" s="295"/>
      <c r="J347" s="311"/>
      <c r="K347" s="128" t="s">
        <v>351</v>
      </c>
      <c r="L347" s="129">
        <v>44593</v>
      </c>
      <c r="M347" s="129">
        <v>44926</v>
      </c>
      <c r="N347" s="130" t="s">
        <v>14</v>
      </c>
      <c r="O347" s="140">
        <v>7221977</v>
      </c>
      <c r="P347" s="132" t="s">
        <v>26</v>
      </c>
      <c r="Q347" s="32"/>
      <c r="R347" s="32"/>
      <c r="S347" s="32"/>
      <c r="T347" s="32"/>
      <c r="U347" s="32"/>
      <c r="V347" s="32"/>
      <c r="W347" s="32"/>
      <c r="X347" s="32"/>
      <c r="Y347" s="32"/>
      <c r="Z347" s="32"/>
      <c r="AA347" s="32"/>
      <c r="AB347" s="32"/>
    </row>
    <row r="348" spans="1:28" s="33" customFormat="1" ht="108.95" customHeight="1" x14ac:dyDescent="0.25">
      <c r="A348" s="300"/>
      <c r="B348" s="300"/>
      <c r="C348" s="300"/>
      <c r="D348" s="332"/>
      <c r="E348" s="302"/>
      <c r="F348" s="135"/>
      <c r="G348" s="304"/>
      <c r="H348" s="320"/>
      <c r="I348" s="295"/>
      <c r="J348" s="311"/>
      <c r="K348" s="128" t="s">
        <v>352</v>
      </c>
      <c r="L348" s="129">
        <v>44593</v>
      </c>
      <c r="M348" s="129">
        <v>44926</v>
      </c>
      <c r="N348" s="130" t="s">
        <v>14</v>
      </c>
      <c r="O348" s="140">
        <v>9084828</v>
      </c>
      <c r="P348" s="132" t="s">
        <v>26</v>
      </c>
      <c r="Q348" s="32"/>
      <c r="R348" s="32"/>
      <c r="S348" s="32"/>
      <c r="T348" s="32"/>
      <c r="U348" s="32"/>
      <c r="V348" s="32"/>
      <c r="W348" s="32"/>
      <c r="X348" s="32"/>
      <c r="Y348" s="32"/>
      <c r="Z348" s="32"/>
      <c r="AA348" s="32"/>
      <c r="AB348" s="32"/>
    </row>
    <row r="349" spans="1:28" s="33" customFormat="1" ht="108.95" customHeight="1" x14ac:dyDescent="0.25">
      <c r="A349" s="300"/>
      <c r="B349" s="300"/>
      <c r="C349" s="300"/>
      <c r="D349" s="332"/>
      <c r="E349" s="302"/>
      <c r="F349" s="135"/>
      <c r="G349" s="304"/>
      <c r="H349" s="320"/>
      <c r="I349" s="295"/>
      <c r="J349" s="311"/>
      <c r="K349" s="128" t="s">
        <v>353</v>
      </c>
      <c r="L349" s="129">
        <v>44593</v>
      </c>
      <c r="M349" s="129">
        <v>44926</v>
      </c>
      <c r="N349" s="130" t="s">
        <v>14</v>
      </c>
      <c r="O349" s="140">
        <v>7221977</v>
      </c>
      <c r="P349" s="132" t="s">
        <v>26</v>
      </c>
      <c r="Q349" s="32"/>
      <c r="R349" s="32"/>
      <c r="S349" s="32"/>
      <c r="T349" s="32"/>
      <c r="U349" s="32"/>
      <c r="V349" s="32"/>
      <c r="W349" s="32"/>
      <c r="X349" s="32"/>
      <c r="Y349" s="32"/>
      <c r="Z349" s="32"/>
      <c r="AA349" s="32"/>
      <c r="AB349" s="32"/>
    </row>
    <row r="350" spans="1:28" s="33" customFormat="1" ht="108.95" customHeight="1" x14ac:dyDescent="0.25">
      <c r="A350" s="300"/>
      <c r="B350" s="300"/>
      <c r="C350" s="300"/>
      <c r="D350" s="332"/>
      <c r="E350" s="302"/>
      <c r="F350" s="135"/>
      <c r="G350" s="304"/>
      <c r="H350" s="320"/>
      <c r="I350" s="295"/>
      <c r="J350" s="311"/>
      <c r="K350" s="128" t="s">
        <v>354</v>
      </c>
      <c r="L350" s="129">
        <v>44593</v>
      </c>
      <c r="M350" s="129">
        <v>44926</v>
      </c>
      <c r="N350" s="130" t="s">
        <v>14</v>
      </c>
      <c r="O350" s="140">
        <v>8791965</v>
      </c>
      <c r="P350" s="132" t="s">
        <v>26</v>
      </c>
      <c r="Q350" s="32"/>
      <c r="R350" s="32"/>
      <c r="S350" s="32"/>
      <c r="T350" s="32"/>
      <c r="U350" s="32"/>
      <c r="V350" s="32"/>
      <c r="W350" s="32"/>
      <c r="X350" s="32"/>
      <c r="Y350" s="32"/>
      <c r="Z350" s="32"/>
      <c r="AA350" s="32"/>
      <c r="AB350" s="32"/>
    </row>
    <row r="351" spans="1:28" s="33" customFormat="1" ht="108.95" customHeight="1" x14ac:dyDescent="0.25">
      <c r="A351" s="300"/>
      <c r="B351" s="300"/>
      <c r="C351" s="300"/>
      <c r="D351" s="332"/>
      <c r="E351" s="302"/>
      <c r="F351" s="135"/>
      <c r="G351" s="304"/>
      <c r="H351" s="320"/>
      <c r="I351" s="295"/>
      <c r="J351" s="311"/>
      <c r="K351" s="128" t="s">
        <v>355</v>
      </c>
      <c r="L351" s="129">
        <v>44593</v>
      </c>
      <c r="M351" s="129">
        <v>44926</v>
      </c>
      <c r="N351" s="130" t="s">
        <v>14</v>
      </c>
      <c r="O351" s="140">
        <v>9084828</v>
      </c>
      <c r="P351" s="132" t="s">
        <v>26</v>
      </c>
      <c r="Q351" s="32"/>
      <c r="R351" s="32"/>
      <c r="S351" s="32"/>
      <c r="T351" s="32"/>
      <c r="U351" s="32"/>
      <c r="V351" s="32"/>
      <c r="W351" s="32"/>
      <c r="X351" s="32"/>
      <c r="Y351" s="32"/>
      <c r="Z351" s="32"/>
      <c r="AA351" s="32"/>
      <c r="AB351" s="32"/>
    </row>
    <row r="352" spans="1:28" s="33" customFormat="1" ht="108.95" customHeight="1" x14ac:dyDescent="0.25">
      <c r="A352" s="300"/>
      <c r="B352" s="300"/>
      <c r="C352" s="300"/>
      <c r="D352" s="332"/>
      <c r="E352" s="302"/>
      <c r="F352" s="135"/>
      <c r="G352" s="304"/>
      <c r="H352" s="320"/>
      <c r="I352" s="295"/>
      <c r="J352" s="311"/>
      <c r="K352" s="128" t="s">
        <v>356</v>
      </c>
      <c r="L352" s="129">
        <v>44593</v>
      </c>
      <c r="M352" s="129">
        <v>44926</v>
      </c>
      <c r="N352" s="130" t="s">
        <v>14</v>
      </c>
      <c r="O352" s="140">
        <v>9084828</v>
      </c>
      <c r="P352" s="132" t="s">
        <v>26</v>
      </c>
      <c r="Q352" s="32"/>
      <c r="R352" s="32"/>
      <c r="S352" s="32"/>
      <c r="T352" s="32"/>
      <c r="U352" s="32"/>
      <c r="V352" s="32"/>
      <c r="W352" s="32"/>
      <c r="X352" s="32"/>
      <c r="Y352" s="32"/>
      <c r="Z352" s="32"/>
      <c r="AA352" s="32"/>
      <c r="AB352" s="32"/>
    </row>
    <row r="353" spans="1:28" s="33" customFormat="1" ht="108.95" customHeight="1" x14ac:dyDescent="0.25">
      <c r="A353" s="300"/>
      <c r="B353" s="300"/>
      <c r="C353" s="300"/>
      <c r="D353" s="332"/>
      <c r="E353" s="302"/>
      <c r="F353" s="135"/>
      <c r="G353" s="304"/>
      <c r="H353" s="320"/>
      <c r="I353" s="295"/>
      <c r="J353" s="311"/>
      <c r="K353" s="128" t="s">
        <v>357</v>
      </c>
      <c r="L353" s="129">
        <v>44593</v>
      </c>
      <c r="M353" s="129">
        <v>44926</v>
      </c>
      <c r="N353" s="130" t="s">
        <v>14</v>
      </c>
      <c r="O353" s="140">
        <v>8791968</v>
      </c>
      <c r="P353" s="132" t="s">
        <v>26</v>
      </c>
      <c r="Q353" s="32"/>
      <c r="R353" s="32"/>
      <c r="S353" s="32"/>
      <c r="T353" s="32"/>
      <c r="U353" s="32"/>
      <c r="V353" s="32"/>
      <c r="W353" s="32"/>
      <c r="X353" s="32"/>
      <c r="Y353" s="32"/>
      <c r="Z353" s="32"/>
      <c r="AA353" s="32"/>
      <c r="AB353" s="32"/>
    </row>
    <row r="354" spans="1:28" s="33" customFormat="1" ht="108.95" customHeight="1" x14ac:dyDescent="0.25">
      <c r="A354" s="300"/>
      <c r="B354" s="300"/>
      <c r="C354" s="300"/>
      <c r="D354" s="332"/>
      <c r="E354" s="302"/>
      <c r="F354" s="135"/>
      <c r="G354" s="304"/>
      <c r="H354" s="320"/>
      <c r="I354" s="295"/>
      <c r="J354" s="311"/>
      <c r="K354" s="128" t="s">
        <v>358</v>
      </c>
      <c r="L354" s="129">
        <v>44593</v>
      </c>
      <c r="M354" s="129">
        <v>44926</v>
      </c>
      <c r="N354" s="130" t="s">
        <v>14</v>
      </c>
      <c r="O354" s="140">
        <v>8791968</v>
      </c>
      <c r="P354" s="132" t="s">
        <v>26</v>
      </c>
      <c r="Q354" s="32"/>
      <c r="R354" s="32"/>
      <c r="S354" s="32"/>
      <c r="T354" s="32"/>
      <c r="U354" s="32"/>
      <c r="V354" s="32"/>
      <c r="W354" s="32"/>
      <c r="X354" s="32"/>
      <c r="Y354" s="32"/>
      <c r="Z354" s="32"/>
      <c r="AA354" s="32"/>
      <c r="AB354" s="32"/>
    </row>
    <row r="355" spans="1:28" s="33" customFormat="1" ht="108.95" customHeight="1" x14ac:dyDescent="0.25">
      <c r="A355" s="300"/>
      <c r="B355" s="300"/>
      <c r="C355" s="300"/>
      <c r="D355" s="332"/>
      <c r="E355" s="302"/>
      <c r="F355" s="135"/>
      <c r="G355" s="304"/>
      <c r="H355" s="320"/>
      <c r="I355" s="295"/>
      <c r="J355" s="311"/>
      <c r="K355" s="128" t="s">
        <v>359</v>
      </c>
      <c r="L355" s="129">
        <v>44593</v>
      </c>
      <c r="M355" s="129">
        <v>44926</v>
      </c>
      <c r="N355" s="130" t="s">
        <v>14</v>
      </c>
      <c r="O355" s="140">
        <v>6636656</v>
      </c>
      <c r="P355" s="132" t="s">
        <v>26</v>
      </c>
      <c r="Q355" s="32"/>
      <c r="R355" s="32"/>
      <c r="S355" s="32"/>
      <c r="T355" s="32"/>
      <c r="U355" s="32"/>
      <c r="V355" s="32"/>
      <c r="W355" s="32"/>
      <c r="X355" s="32"/>
      <c r="Y355" s="32"/>
      <c r="Z355" s="32"/>
      <c r="AA355" s="32"/>
      <c r="AB355" s="32"/>
    </row>
    <row r="356" spans="1:28" s="33" customFormat="1" ht="108.95" customHeight="1" x14ac:dyDescent="0.25">
      <c r="A356" s="300"/>
      <c r="B356" s="300"/>
      <c r="C356" s="300"/>
      <c r="D356" s="332"/>
      <c r="E356" s="302"/>
      <c r="F356" s="135"/>
      <c r="G356" s="304"/>
      <c r="H356" s="320"/>
      <c r="I356" s="295"/>
      <c r="J356" s="311"/>
      <c r="K356" s="128" t="s">
        <v>360</v>
      </c>
      <c r="L356" s="129">
        <v>44593</v>
      </c>
      <c r="M356" s="129">
        <v>44926</v>
      </c>
      <c r="N356" s="130" t="s">
        <v>14</v>
      </c>
      <c r="O356" s="140">
        <v>6636656</v>
      </c>
      <c r="P356" s="132" t="s">
        <v>26</v>
      </c>
      <c r="Q356" s="32"/>
      <c r="R356" s="32"/>
      <c r="S356" s="32"/>
      <c r="T356" s="32"/>
      <c r="U356" s="32"/>
      <c r="V356" s="32"/>
      <c r="W356" s="32"/>
      <c r="X356" s="32"/>
      <c r="Y356" s="32"/>
      <c r="Z356" s="32"/>
      <c r="AA356" s="32"/>
      <c r="AB356" s="32"/>
    </row>
    <row r="357" spans="1:28" s="33" customFormat="1" ht="108.95" customHeight="1" x14ac:dyDescent="0.25">
      <c r="A357" s="300"/>
      <c r="B357" s="300"/>
      <c r="C357" s="300"/>
      <c r="D357" s="332"/>
      <c r="E357" s="302"/>
      <c r="F357" s="135"/>
      <c r="G357" s="304"/>
      <c r="H357" s="320"/>
      <c r="I357" s="295"/>
      <c r="J357" s="311"/>
      <c r="K357" s="128" t="s">
        <v>361</v>
      </c>
      <c r="L357" s="129">
        <v>44593</v>
      </c>
      <c r="M357" s="129">
        <v>44926</v>
      </c>
      <c r="N357" s="130" t="s">
        <v>14</v>
      </c>
      <c r="O357" s="140">
        <v>6636656</v>
      </c>
      <c r="P357" s="132" t="s">
        <v>26</v>
      </c>
      <c r="Q357" s="32"/>
      <c r="R357" s="32"/>
      <c r="S357" s="32"/>
      <c r="T357" s="32"/>
      <c r="U357" s="32"/>
      <c r="V357" s="32"/>
      <c r="W357" s="32"/>
      <c r="X357" s="32"/>
      <c r="Y357" s="32"/>
      <c r="Z357" s="32"/>
      <c r="AA357" s="32"/>
      <c r="AB357" s="32"/>
    </row>
    <row r="358" spans="1:28" s="33" customFormat="1" ht="108.95" customHeight="1" x14ac:dyDescent="0.25">
      <c r="A358" s="300"/>
      <c r="B358" s="300"/>
      <c r="C358" s="300"/>
      <c r="D358" s="332"/>
      <c r="E358" s="302"/>
      <c r="F358" s="135"/>
      <c r="G358" s="304"/>
      <c r="H358" s="320"/>
      <c r="I358" s="295"/>
      <c r="J358" s="311"/>
      <c r="K358" s="128" t="s">
        <v>362</v>
      </c>
      <c r="L358" s="129">
        <v>44593</v>
      </c>
      <c r="M358" s="129">
        <v>44926</v>
      </c>
      <c r="N358" s="130" t="s">
        <v>14</v>
      </c>
      <c r="O358" s="140">
        <v>6636656</v>
      </c>
      <c r="P358" s="132" t="s">
        <v>26</v>
      </c>
      <c r="Q358" s="32"/>
      <c r="R358" s="32"/>
      <c r="S358" s="32"/>
      <c r="T358" s="32"/>
      <c r="U358" s="32"/>
      <c r="V358" s="32"/>
      <c r="W358" s="32"/>
      <c r="X358" s="32"/>
      <c r="Y358" s="32"/>
      <c r="Z358" s="32"/>
      <c r="AA358" s="32"/>
      <c r="AB358" s="32"/>
    </row>
    <row r="359" spans="1:28" s="33" customFormat="1" ht="108.95" customHeight="1" x14ac:dyDescent="0.25">
      <c r="A359" s="300"/>
      <c r="B359" s="300"/>
      <c r="C359" s="300"/>
      <c r="D359" s="332"/>
      <c r="E359" s="302"/>
      <c r="F359" s="135"/>
      <c r="G359" s="304"/>
      <c r="H359" s="320"/>
      <c r="I359" s="295"/>
      <c r="J359" s="311"/>
      <c r="K359" s="128" t="s">
        <v>363</v>
      </c>
      <c r="L359" s="129">
        <v>44593</v>
      </c>
      <c r="M359" s="129">
        <v>44926</v>
      </c>
      <c r="N359" s="130" t="s">
        <v>14</v>
      </c>
      <c r="O359" s="140">
        <v>125000000</v>
      </c>
      <c r="P359" s="132" t="s">
        <v>26</v>
      </c>
      <c r="Q359" s="32"/>
      <c r="R359" s="32"/>
      <c r="S359" s="32"/>
      <c r="T359" s="32"/>
      <c r="U359" s="32"/>
      <c r="V359" s="32"/>
      <c r="W359" s="32"/>
      <c r="X359" s="32"/>
      <c r="Y359" s="32"/>
      <c r="Z359" s="32"/>
      <c r="AA359" s="32"/>
      <c r="AB359" s="32"/>
    </row>
    <row r="360" spans="1:28" s="33" customFormat="1" ht="108.95" customHeight="1" x14ac:dyDescent="0.25">
      <c r="A360" s="300"/>
      <c r="B360" s="300"/>
      <c r="C360" s="300"/>
      <c r="D360" s="332"/>
      <c r="E360" s="302"/>
      <c r="F360" s="135"/>
      <c r="G360" s="304"/>
      <c r="H360" s="320"/>
      <c r="I360" s="295"/>
      <c r="J360" s="311"/>
      <c r="K360" s="128" t="s">
        <v>364</v>
      </c>
      <c r="L360" s="129">
        <v>44593</v>
      </c>
      <c r="M360" s="129">
        <v>44926</v>
      </c>
      <c r="N360" s="130" t="s">
        <v>14</v>
      </c>
      <c r="O360" s="140">
        <v>12000000</v>
      </c>
      <c r="P360" s="132" t="s">
        <v>26</v>
      </c>
      <c r="Q360" s="32"/>
      <c r="R360" s="32"/>
      <c r="S360" s="32"/>
      <c r="T360" s="32"/>
      <c r="U360" s="32"/>
      <c r="V360" s="32"/>
      <c r="W360" s="32"/>
      <c r="X360" s="32"/>
      <c r="Y360" s="32"/>
      <c r="Z360" s="32"/>
      <c r="AA360" s="32"/>
      <c r="AB360" s="32"/>
    </row>
    <row r="361" spans="1:28" s="33" customFormat="1" ht="108.95" customHeight="1" x14ac:dyDescent="0.25">
      <c r="A361" s="300"/>
      <c r="B361" s="300"/>
      <c r="C361" s="300"/>
      <c r="D361" s="332"/>
      <c r="E361" s="302"/>
      <c r="F361" s="135"/>
      <c r="G361" s="304"/>
      <c r="H361" s="320"/>
      <c r="I361" s="295"/>
      <c r="J361" s="311"/>
      <c r="K361" s="128" t="s">
        <v>365</v>
      </c>
      <c r="L361" s="129">
        <v>44593</v>
      </c>
      <c r="M361" s="129">
        <v>44926</v>
      </c>
      <c r="N361" s="130" t="s">
        <v>14</v>
      </c>
      <c r="O361" s="140">
        <v>60000000</v>
      </c>
      <c r="P361" s="132" t="s">
        <v>26</v>
      </c>
      <c r="Q361" s="32"/>
      <c r="R361" s="32"/>
      <c r="S361" s="32"/>
      <c r="T361" s="32"/>
      <c r="U361" s="32"/>
      <c r="V361" s="32"/>
      <c r="W361" s="32"/>
      <c r="X361" s="32"/>
      <c r="Y361" s="32"/>
      <c r="Z361" s="32"/>
      <c r="AA361" s="32"/>
      <c r="AB361" s="32"/>
    </row>
    <row r="362" spans="1:28" s="33" customFormat="1" ht="108.95" customHeight="1" x14ac:dyDescent="0.25">
      <c r="A362" s="300"/>
      <c r="B362" s="300"/>
      <c r="C362" s="300"/>
      <c r="D362" s="332"/>
      <c r="E362" s="302"/>
      <c r="F362" s="135"/>
      <c r="G362" s="304"/>
      <c r="H362" s="320"/>
      <c r="I362" s="295"/>
      <c r="J362" s="311"/>
      <c r="K362" s="128" t="s">
        <v>366</v>
      </c>
      <c r="L362" s="129">
        <v>44593</v>
      </c>
      <c r="M362" s="129">
        <v>44926</v>
      </c>
      <c r="N362" s="130" t="s">
        <v>14</v>
      </c>
      <c r="O362" s="140">
        <v>30000000</v>
      </c>
      <c r="P362" s="132" t="s">
        <v>26</v>
      </c>
      <c r="Q362" s="32"/>
      <c r="R362" s="32"/>
      <c r="S362" s="32"/>
      <c r="T362" s="32"/>
      <c r="U362" s="32"/>
      <c r="V362" s="32"/>
      <c r="W362" s="32"/>
      <c r="X362" s="32"/>
      <c r="Y362" s="32"/>
      <c r="Z362" s="32"/>
      <c r="AA362" s="32"/>
      <c r="AB362" s="32"/>
    </row>
    <row r="363" spans="1:28" s="33" customFormat="1" ht="108.95" customHeight="1" x14ac:dyDescent="0.25">
      <c r="A363" s="300"/>
      <c r="B363" s="300"/>
      <c r="C363" s="300"/>
      <c r="D363" s="333"/>
      <c r="E363" s="302"/>
      <c r="F363" s="135"/>
      <c r="G363" s="305"/>
      <c r="H363" s="321"/>
      <c r="I363" s="296"/>
      <c r="J363" s="312"/>
      <c r="K363" s="128" t="s">
        <v>367</v>
      </c>
      <c r="L363" s="129">
        <v>44593</v>
      </c>
      <c r="M363" s="129">
        <v>44926</v>
      </c>
      <c r="N363" s="130" t="s">
        <v>14</v>
      </c>
      <c r="O363" s="140">
        <v>42000000</v>
      </c>
      <c r="P363" s="132" t="s">
        <v>26</v>
      </c>
      <c r="Q363" s="32"/>
      <c r="R363" s="32"/>
      <c r="S363" s="32"/>
      <c r="T363" s="32"/>
      <c r="U363" s="32"/>
      <c r="V363" s="32"/>
      <c r="W363" s="32"/>
      <c r="X363" s="32"/>
      <c r="Y363" s="32"/>
      <c r="Z363" s="32"/>
      <c r="AA363" s="32"/>
      <c r="AB363" s="32"/>
    </row>
    <row r="364" spans="1:28" s="33" customFormat="1" ht="108.95" customHeight="1" x14ac:dyDescent="0.25">
      <c r="A364" s="300" t="s">
        <v>46</v>
      </c>
      <c r="B364" s="300" t="s">
        <v>53</v>
      </c>
      <c r="C364" s="300" t="s">
        <v>7</v>
      </c>
      <c r="D364" s="331" t="s">
        <v>1008</v>
      </c>
      <c r="E364" s="302" t="s">
        <v>966</v>
      </c>
      <c r="F364" s="135"/>
      <c r="G364" s="303" t="s">
        <v>1009</v>
      </c>
      <c r="H364" s="319" t="s">
        <v>1010</v>
      </c>
      <c r="I364" s="294">
        <v>2022002200013</v>
      </c>
      <c r="J364" s="310" t="s">
        <v>1011</v>
      </c>
      <c r="K364" s="145" t="s">
        <v>368</v>
      </c>
      <c r="L364" s="129">
        <v>44593</v>
      </c>
      <c r="M364" s="129">
        <v>44926</v>
      </c>
      <c r="N364" s="130" t="s">
        <v>14</v>
      </c>
      <c r="O364" s="146">
        <f>(20289158+20289158+16666101+8656707)</f>
        <v>65901124</v>
      </c>
      <c r="P364" s="132" t="s">
        <v>26</v>
      </c>
      <c r="Q364" s="32"/>
      <c r="R364" s="32"/>
      <c r="S364" s="32"/>
      <c r="T364" s="32"/>
      <c r="U364" s="32"/>
      <c r="V364" s="32"/>
      <c r="W364" s="32"/>
      <c r="X364" s="32"/>
      <c r="Y364" s="32"/>
      <c r="Z364" s="32"/>
      <c r="AA364" s="32"/>
      <c r="AB364" s="32"/>
    </row>
    <row r="365" spans="1:28" s="33" customFormat="1" ht="108.95" customHeight="1" x14ac:dyDescent="0.25">
      <c r="A365" s="300"/>
      <c r="B365" s="300"/>
      <c r="C365" s="300"/>
      <c r="D365" s="332"/>
      <c r="E365" s="302"/>
      <c r="F365" s="135"/>
      <c r="G365" s="304"/>
      <c r="H365" s="320"/>
      <c r="I365" s="295"/>
      <c r="J365" s="311"/>
      <c r="K365" s="145" t="s">
        <v>369</v>
      </c>
      <c r="L365" s="129">
        <v>44593</v>
      </c>
      <c r="M365" s="129">
        <v>44926</v>
      </c>
      <c r="N365" s="130" t="s">
        <v>14</v>
      </c>
      <c r="O365" s="146">
        <v>42000000</v>
      </c>
      <c r="P365" s="132" t="s">
        <v>26</v>
      </c>
      <c r="Q365" s="32"/>
      <c r="R365" s="32"/>
      <c r="S365" s="32"/>
      <c r="T365" s="32"/>
      <c r="U365" s="32"/>
      <c r="V365" s="32"/>
      <c r="W365" s="32"/>
      <c r="X365" s="32"/>
      <c r="Y365" s="32"/>
      <c r="Z365" s="32"/>
      <c r="AA365" s="32"/>
      <c r="AB365" s="32"/>
    </row>
    <row r="366" spans="1:28" s="33" customFormat="1" ht="108.95" customHeight="1" x14ac:dyDescent="0.25">
      <c r="A366" s="300"/>
      <c r="B366" s="300"/>
      <c r="C366" s="300"/>
      <c r="D366" s="332"/>
      <c r="E366" s="302"/>
      <c r="F366" s="135"/>
      <c r="G366" s="304"/>
      <c r="H366" s="320"/>
      <c r="I366" s="295"/>
      <c r="J366" s="311"/>
      <c r="K366" s="145" t="s">
        <v>370</v>
      </c>
      <c r="L366" s="129">
        <v>44593</v>
      </c>
      <c r="M366" s="129">
        <v>44926</v>
      </c>
      <c r="N366" s="130" t="s">
        <v>14</v>
      </c>
      <c r="O366" s="146">
        <f>(65000000+28000000)</f>
        <v>93000000</v>
      </c>
      <c r="P366" s="132" t="s">
        <v>26</v>
      </c>
      <c r="Q366" s="32"/>
      <c r="R366" s="32"/>
      <c r="S366" s="32"/>
      <c r="T366" s="32"/>
      <c r="U366" s="32"/>
      <c r="V366" s="32"/>
      <c r="W366" s="32"/>
      <c r="X366" s="32"/>
      <c r="Y366" s="32"/>
      <c r="Z366" s="32"/>
      <c r="AA366" s="32"/>
      <c r="AB366" s="32"/>
    </row>
    <row r="367" spans="1:28" s="33" customFormat="1" ht="108.95" customHeight="1" x14ac:dyDescent="0.25">
      <c r="A367" s="300"/>
      <c r="B367" s="300"/>
      <c r="C367" s="300"/>
      <c r="D367" s="332"/>
      <c r="E367" s="302"/>
      <c r="F367" s="135"/>
      <c r="G367" s="304"/>
      <c r="H367" s="320"/>
      <c r="I367" s="295"/>
      <c r="J367" s="311"/>
      <c r="K367" s="145" t="s">
        <v>371</v>
      </c>
      <c r="L367" s="129">
        <v>44593</v>
      </c>
      <c r="M367" s="129">
        <v>44926</v>
      </c>
      <c r="N367" s="130" t="s">
        <v>14</v>
      </c>
      <c r="O367" s="146">
        <v>30630720</v>
      </c>
      <c r="P367" s="132" t="s">
        <v>26</v>
      </c>
      <c r="Q367" s="32"/>
      <c r="R367" s="32"/>
      <c r="S367" s="32"/>
      <c r="T367" s="32"/>
      <c r="U367" s="32"/>
      <c r="V367" s="32"/>
      <c r="W367" s="32"/>
      <c r="X367" s="32"/>
      <c r="Y367" s="32"/>
      <c r="Z367" s="32"/>
      <c r="AA367" s="32"/>
      <c r="AB367" s="32"/>
    </row>
    <row r="368" spans="1:28" s="33" customFormat="1" ht="108.95" customHeight="1" x14ac:dyDescent="0.25">
      <c r="A368" s="300"/>
      <c r="B368" s="300"/>
      <c r="C368" s="300"/>
      <c r="D368" s="332"/>
      <c r="E368" s="302"/>
      <c r="F368" s="135"/>
      <c r="G368" s="304"/>
      <c r="H368" s="320"/>
      <c r="I368" s="295"/>
      <c r="J368" s="311"/>
      <c r="K368" s="145" t="s">
        <v>372</v>
      </c>
      <c r="L368" s="129">
        <v>44593</v>
      </c>
      <c r="M368" s="129">
        <v>44926</v>
      </c>
      <c r="N368" s="130" t="s">
        <v>14</v>
      </c>
      <c r="O368" s="146"/>
      <c r="P368" s="132" t="s">
        <v>26</v>
      </c>
      <c r="Q368" s="32"/>
      <c r="R368" s="32"/>
      <c r="S368" s="32"/>
      <c r="T368" s="32"/>
      <c r="U368" s="32"/>
      <c r="V368" s="32"/>
      <c r="W368" s="32"/>
      <c r="X368" s="32"/>
      <c r="Y368" s="32"/>
      <c r="Z368" s="32"/>
      <c r="AA368" s="32"/>
      <c r="AB368" s="32"/>
    </row>
    <row r="369" spans="1:28" s="33" customFormat="1" ht="108.95" customHeight="1" x14ac:dyDescent="0.25">
      <c r="A369" s="300"/>
      <c r="B369" s="300"/>
      <c r="C369" s="300"/>
      <c r="D369" s="332"/>
      <c r="E369" s="302"/>
      <c r="F369" s="135"/>
      <c r="G369" s="304"/>
      <c r="H369" s="320"/>
      <c r="I369" s="295"/>
      <c r="J369" s="311"/>
      <c r="K369" s="128" t="s">
        <v>373</v>
      </c>
      <c r="L369" s="129">
        <v>44593</v>
      </c>
      <c r="M369" s="129">
        <v>44926</v>
      </c>
      <c r="N369" s="130" t="s">
        <v>14</v>
      </c>
      <c r="O369" s="146">
        <v>60000000</v>
      </c>
      <c r="P369" s="132" t="s">
        <v>26</v>
      </c>
      <c r="Q369" s="32"/>
      <c r="R369" s="32"/>
      <c r="S369" s="32"/>
      <c r="T369" s="32"/>
      <c r="U369" s="32"/>
      <c r="V369" s="32"/>
      <c r="W369" s="32"/>
      <c r="X369" s="32"/>
      <c r="Y369" s="32"/>
      <c r="Z369" s="32"/>
      <c r="AA369" s="32"/>
      <c r="AB369" s="32"/>
    </row>
    <row r="370" spans="1:28" s="33" customFormat="1" ht="108.95" customHeight="1" x14ac:dyDescent="0.25">
      <c r="A370" s="300"/>
      <c r="B370" s="300"/>
      <c r="C370" s="300"/>
      <c r="D370" s="332"/>
      <c r="E370" s="302"/>
      <c r="F370" s="135"/>
      <c r="G370" s="304"/>
      <c r="H370" s="320"/>
      <c r="I370" s="295"/>
      <c r="J370" s="311"/>
      <c r="K370" s="145" t="s">
        <v>374</v>
      </c>
      <c r="L370" s="129">
        <v>44593</v>
      </c>
      <c r="M370" s="129">
        <v>44926</v>
      </c>
      <c r="N370" s="130" t="s">
        <v>14</v>
      </c>
      <c r="O370" s="146">
        <v>49009151.5</v>
      </c>
      <c r="P370" s="132" t="s">
        <v>26</v>
      </c>
      <c r="Q370" s="32"/>
      <c r="R370" s="32"/>
      <c r="S370" s="32"/>
      <c r="T370" s="32"/>
      <c r="U370" s="32"/>
      <c r="V370" s="32"/>
      <c r="W370" s="32"/>
      <c r="X370" s="32"/>
      <c r="Y370" s="32"/>
      <c r="Z370" s="32"/>
      <c r="AA370" s="32"/>
      <c r="AB370" s="32"/>
    </row>
    <row r="371" spans="1:28" s="33" customFormat="1" ht="108.95" customHeight="1" x14ac:dyDescent="0.25">
      <c r="A371" s="300"/>
      <c r="B371" s="300"/>
      <c r="C371" s="300"/>
      <c r="D371" s="332"/>
      <c r="E371" s="302"/>
      <c r="F371" s="135"/>
      <c r="G371" s="304"/>
      <c r="H371" s="320"/>
      <c r="I371" s="295"/>
      <c r="J371" s="311"/>
      <c r="K371" s="145" t="s">
        <v>375</v>
      </c>
      <c r="L371" s="129">
        <v>44593</v>
      </c>
      <c r="M371" s="129">
        <v>44926</v>
      </c>
      <c r="N371" s="130" t="s">
        <v>14</v>
      </c>
      <c r="O371" s="146">
        <v>24504575.5</v>
      </c>
      <c r="P371" s="132" t="s">
        <v>26</v>
      </c>
      <c r="Q371" s="32"/>
      <c r="R371" s="32"/>
      <c r="S371" s="32"/>
      <c r="T371" s="32"/>
      <c r="U371" s="32"/>
      <c r="V371" s="32"/>
      <c r="W371" s="32"/>
      <c r="X371" s="32"/>
      <c r="Y371" s="32"/>
      <c r="Z371" s="32"/>
      <c r="AA371" s="32"/>
      <c r="AB371" s="32"/>
    </row>
    <row r="372" spans="1:28" s="33" customFormat="1" ht="108.95" customHeight="1" x14ac:dyDescent="0.25">
      <c r="A372" s="300"/>
      <c r="B372" s="300"/>
      <c r="C372" s="300"/>
      <c r="D372" s="332"/>
      <c r="E372" s="302"/>
      <c r="F372" s="135"/>
      <c r="G372" s="304"/>
      <c r="H372" s="320"/>
      <c r="I372" s="295"/>
      <c r="J372" s="311"/>
      <c r="K372" s="145" t="s">
        <v>376</v>
      </c>
      <c r="L372" s="129">
        <v>44593</v>
      </c>
      <c r="M372" s="129">
        <v>44926</v>
      </c>
      <c r="N372" s="130" t="s">
        <v>14</v>
      </c>
      <c r="O372" s="146">
        <v>33923580</v>
      </c>
      <c r="P372" s="132" t="s">
        <v>26</v>
      </c>
      <c r="Q372" s="32"/>
      <c r="R372" s="32"/>
      <c r="S372" s="32"/>
      <c r="T372" s="32"/>
      <c r="U372" s="32"/>
      <c r="V372" s="32"/>
      <c r="W372" s="32"/>
      <c r="X372" s="32"/>
      <c r="Y372" s="32"/>
      <c r="Z372" s="32"/>
      <c r="AA372" s="32"/>
      <c r="AB372" s="32"/>
    </row>
    <row r="373" spans="1:28" s="33" customFormat="1" ht="108.95" customHeight="1" x14ac:dyDescent="0.25">
      <c r="A373" s="300"/>
      <c r="B373" s="300"/>
      <c r="C373" s="300"/>
      <c r="D373" s="332"/>
      <c r="E373" s="302"/>
      <c r="F373" s="135"/>
      <c r="G373" s="304"/>
      <c r="H373" s="320"/>
      <c r="I373" s="295"/>
      <c r="J373" s="311"/>
      <c r="K373" s="145" t="s">
        <v>377</v>
      </c>
      <c r="L373" s="129">
        <v>44593</v>
      </c>
      <c r="M373" s="129">
        <v>44926</v>
      </c>
      <c r="N373" s="130" t="s">
        <v>14</v>
      </c>
      <c r="O373" s="146">
        <v>33923580</v>
      </c>
      <c r="P373" s="132" t="s">
        <v>26</v>
      </c>
      <c r="Q373" s="32"/>
      <c r="R373" s="32"/>
      <c r="S373" s="32"/>
      <c r="T373" s="32"/>
      <c r="U373" s="32"/>
      <c r="V373" s="32"/>
      <c r="W373" s="32"/>
      <c r="X373" s="32"/>
      <c r="Y373" s="32"/>
      <c r="Z373" s="32"/>
      <c r="AA373" s="32"/>
      <c r="AB373" s="32"/>
    </row>
    <row r="374" spans="1:28" s="33" customFormat="1" ht="108.95" customHeight="1" x14ac:dyDescent="0.25">
      <c r="A374" s="300"/>
      <c r="B374" s="300"/>
      <c r="C374" s="300"/>
      <c r="D374" s="332"/>
      <c r="E374" s="302"/>
      <c r="F374" s="135"/>
      <c r="G374" s="304"/>
      <c r="H374" s="320"/>
      <c r="I374" s="295"/>
      <c r="J374" s="311"/>
      <c r="K374" s="145" t="s">
        <v>378</v>
      </c>
      <c r="L374" s="129">
        <v>44593</v>
      </c>
      <c r="M374" s="129">
        <v>44926</v>
      </c>
      <c r="N374" s="130" t="s">
        <v>14</v>
      </c>
      <c r="O374" s="146">
        <v>33923580</v>
      </c>
      <c r="P374" s="132" t="s">
        <v>26</v>
      </c>
      <c r="Q374" s="32"/>
      <c r="R374" s="32"/>
      <c r="S374" s="32"/>
      <c r="T374" s="32"/>
      <c r="U374" s="32"/>
      <c r="V374" s="32"/>
      <c r="W374" s="32"/>
      <c r="X374" s="32"/>
      <c r="Y374" s="32"/>
      <c r="Z374" s="32"/>
      <c r="AA374" s="32"/>
      <c r="AB374" s="32"/>
    </row>
    <row r="375" spans="1:28" s="33" customFormat="1" ht="108.95" customHeight="1" x14ac:dyDescent="0.25">
      <c r="A375" s="300"/>
      <c r="B375" s="300"/>
      <c r="C375" s="300"/>
      <c r="D375" s="332"/>
      <c r="E375" s="302"/>
      <c r="F375" s="135"/>
      <c r="G375" s="304"/>
      <c r="H375" s="320"/>
      <c r="I375" s="295"/>
      <c r="J375" s="311"/>
      <c r="K375" s="145" t="s">
        <v>379</v>
      </c>
      <c r="L375" s="129">
        <v>44593</v>
      </c>
      <c r="M375" s="129">
        <v>44926</v>
      </c>
      <c r="N375" s="130" t="s">
        <v>14</v>
      </c>
      <c r="O375" s="146">
        <v>33923580</v>
      </c>
      <c r="P375" s="132" t="s">
        <v>26</v>
      </c>
      <c r="Q375" s="32"/>
      <c r="R375" s="32"/>
      <c r="S375" s="32"/>
      <c r="T375" s="32"/>
      <c r="U375" s="32"/>
      <c r="V375" s="32"/>
      <c r="W375" s="32"/>
      <c r="X375" s="32"/>
      <c r="Y375" s="32"/>
      <c r="Z375" s="32"/>
      <c r="AA375" s="32"/>
      <c r="AB375" s="32"/>
    </row>
    <row r="376" spans="1:28" s="33" customFormat="1" ht="108.95" customHeight="1" x14ac:dyDescent="0.25">
      <c r="A376" s="300"/>
      <c r="B376" s="300"/>
      <c r="C376" s="300"/>
      <c r="D376" s="332"/>
      <c r="E376" s="302"/>
      <c r="F376" s="135"/>
      <c r="G376" s="304"/>
      <c r="H376" s="320"/>
      <c r="I376" s="295"/>
      <c r="J376" s="311"/>
      <c r="K376" s="145" t="s">
        <v>380</v>
      </c>
      <c r="L376" s="129">
        <v>44593</v>
      </c>
      <c r="M376" s="129">
        <v>44926</v>
      </c>
      <c r="N376" s="130" t="s">
        <v>14</v>
      </c>
      <c r="O376" s="146">
        <v>33923580</v>
      </c>
      <c r="P376" s="132" t="s">
        <v>26</v>
      </c>
      <c r="Q376" s="32"/>
      <c r="R376" s="32"/>
      <c r="S376" s="32"/>
      <c r="T376" s="32"/>
      <c r="U376" s="32"/>
      <c r="V376" s="32"/>
      <c r="W376" s="32"/>
      <c r="X376" s="32"/>
      <c r="Y376" s="32"/>
      <c r="Z376" s="32"/>
      <c r="AA376" s="32"/>
      <c r="AB376" s="32"/>
    </row>
    <row r="377" spans="1:28" s="33" customFormat="1" ht="108.95" customHeight="1" x14ac:dyDescent="0.25">
      <c r="A377" s="300"/>
      <c r="B377" s="300"/>
      <c r="C377" s="300"/>
      <c r="D377" s="332"/>
      <c r="E377" s="302"/>
      <c r="F377" s="135"/>
      <c r="G377" s="304"/>
      <c r="H377" s="320"/>
      <c r="I377" s="295"/>
      <c r="J377" s="311"/>
      <c r="K377" s="145" t="s">
        <v>381</v>
      </c>
      <c r="L377" s="129">
        <v>44593</v>
      </c>
      <c r="M377" s="129">
        <v>44926</v>
      </c>
      <c r="N377" s="130" t="s">
        <v>14</v>
      </c>
      <c r="O377" s="146">
        <v>33923580</v>
      </c>
      <c r="P377" s="132" t="s">
        <v>26</v>
      </c>
      <c r="Q377" s="32"/>
      <c r="R377" s="32"/>
      <c r="S377" s="32"/>
      <c r="T377" s="32"/>
      <c r="U377" s="32"/>
      <c r="V377" s="32"/>
      <c r="W377" s="32"/>
      <c r="X377" s="32"/>
      <c r="Y377" s="32"/>
      <c r="Z377" s="32"/>
      <c r="AA377" s="32"/>
      <c r="AB377" s="32"/>
    </row>
    <row r="378" spans="1:28" s="33" customFormat="1" ht="108.95" customHeight="1" x14ac:dyDescent="0.25">
      <c r="A378" s="300"/>
      <c r="B378" s="300"/>
      <c r="C378" s="300"/>
      <c r="D378" s="332"/>
      <c r="E378" s="302"/>
      <c r="F378" s="135"/>
      <c r="G378" s="304"/>
      <c r="H378" s="320"/>
      <c r="I378" s="295"/>
      <c r="J378" s="311"/>
      <c r="K378" s="145" t="s">
        <v>382</v>
      </c>
      <c r="L378" s="129">
        <v>44593</v>
      </c>
      <c r="M378" s="129">
        <v>44926</v>
      </c>
      <c r="N378" s="130" t="s">
        <v>14</v>
      </c>
      <c r="O378" s="146">
        <v>33923580</v>
      </c>
      <c r="P378" s="132" t="s">
        <v>26</v>
      </c>
      <c r="Q378" s="32"/>
      <c r="R378" s="32"/>
      <c r="S378" s="32"/>
      <c r="T378" s="32"/>
      <c r="U378" s="32"/>
      <c r="V378" s="32"/>
      <c r="W378" s="32"/>
      <c r="X378" s="32"/>
      <c r="Y378" s="32"/>
      <c r="Z378" s="32"/>
      <c r="AA378" s="32"/>
      <c r="AB378" s="32"/>
    </row>
    <row r="379" spans="1:28" s="33" customFormat="1" ht="108.95" customHeight="1" x14ac:dyDescent="0.25">
      <c r="A379" s="300"/>
      <c r="B379" s="300"/>
      <c r="C379" s="300"/>
      <c r="D379" s="332"/>
      <c r="E379" s="302"/>
      <c r="F379" s="135"/>
      <c r="G379" s="304"/>
      <c r="H379" s="320"/>
      <c r="I379" s="295"/>
      <c r="J379" s="311"/>
      <c r="K379" s="145" t="s">
        <v>383</v>
      </c>
      <c r="L379" s="129">
        <v>44593</v>
      </c>
      <c r="M379" s="129">
        <v>44926</v>
      </c>
      <c r="N379" s="130" t="s">
        <v>14</v>
      </c>
      <c r="O379" s="146">
        <v>300000000</v>
      </c>
      <c r="P379" s="132" t="s">
        <v>26</v>
      </c>
      <c r="Q379" s="32"/>
      <c r="R379" s="32"/>
      <c r="S379" s="32"/>
      <c r="T379" s="32"/>
      <c r="U379" s="32"/>
      <c r="V379" s="32"/>
      <c r="W379" s="32"/>
      <c r="X379" s="32"/>
      <c r="Y379" s="32"/>
      <c r="Z379" s="32"/>
      <c r="AA379" s="32"/>
      <c r="AB379" s="32"/>
    </row>
    <row r="380" spans="1:28" s="33" customFormat="1" ht="108.95" customHeight="1" x14ac:dyDescent="0.25">
      <c r="A380" s="300"/>
      <c r="B380" s="300"/>
      <c r="C380" s="300"/>
      <c r="D380" s="333"/>
      <c r="E380" s="302"/>
      <c r="F380" s="135"/>
      <c r="G380" s="305"/>
      <c r="H380" s="320"/>
      <c r="I380" s="295"/>
      <c r="J380" s="311"/>
      <c r="K380" s="145" t="s">
        <v>384</v>
      </c>
      <c r="L380" s="129">
        <v>44593</v>
      </c>
      <c r="M380" s="129">
        <v>44926</v>
      </c>
      <c r="N380" s="130" t="s">
        <v>14</v>
      </c>
      <c r="O380" s="146">
        <v>10210240</v>
      </c>
      <c r="P380" s="132" t="s">
        <v>26</v>
      </c>
      <c r="Q380" s="32"/>
      <c r="R380" s="32"/>
      <c r="S380" s="32"/>
      <c r="T380" s="32"/>
      <c r="U380" s="32"/>
      <c r="V380" s="32"/>
      <c r="W380" s="32"/>
      <c r="X380" s="32"/>
      <c r="Y380" s="32"/>
      <c r="Z380" s="32"/>
      <c r="AA380" s="32"/>
      <c r="AB380" s="32"/>
    </row>
    <row r="381" spans="1:28" s="33" customFormat="1" ht="108.95" customHeight="1" x14ac:dyDescent="0.25">
      <c r="A381" s="300" t="s">
        <v>46</v>
      </c>
      <c r="B381" s="300" t="s">
        <v>53</v>
      </c>
      <c r="C381" s="300" t="s">
        <v>7</v>
      </c>
      <c r="D381" s="301" t="s">
        <v>385</v>
      </c>
      <c r="E381" s="302" t="s">
        <v>966</v>
      </c>
      <c r="F381" s="135"/>
      <c r="G381" s="328" t="s">
        <v>1012</v>
      </c>
      <c r="H381" s="320"/>
      <c r="I381" s="295"/>
      <c r="J381" s="311"/>
      <c r="K381" s="145" t="s">
        <v>386</v>
      </c>
      <c r="L381" s="129">
        <v>44593</v>
      </c>
      <c r="M381" s="129">
        <v>44926</v>
      </c>
      <c r="N381" s="130" t="s">
        <v>14</v>
      </c>
      <c r="O381" s="146">
        <v>71471680</v>
      </c>
      <c r="P381" s="132" t="s">
        <v>26</v>
      </c>
      <c r="Q381" s="32"/>
      <c r="R381" s="32"/>
      <c r="S381" s="32"/>
      <c r="T381" s="32"/>
      <c r="U381" s="32"/>
      <c r="V381" s="32"/>
      <c r="W381" s="32"/>
      <c r="X381" s="32"/>
      <c r="Y381" s="32"/>
      <c r="Z381" s="32"/>
      <c r="AA381" s="32"/>
      <c r="AB381" s="32"/>
    </row>
    <row r="382" spans="1:28" s="33" customFormat="1" ht="108.95" customHeight="1" x14ac:dyDescent="0.25">
      <c r="A382" s="300"/>
      <c r="B382" s="300"/>
      <c r="C382" s="300"/>
      <c r="D382" s="301"/>
      <c r="E382" s="302"/>
      <c r="F382" s="135"/>
      <c r="G382" s="330"/>
      <c r="H382" s="321"/>
      <c r="I382" s="296"/>
      <c r="J382" s="312"/>
      <c r="K382" s="145" t="s">
        <v>387</v>
      </c>
      <c r="L382" s="129">
        <v>44593</v>
      </c>
      <c r="M382" s="129">
        <v>44926</v>
      </c>
      <c r="N382" s="130" t="s">
        <v>14</v>
      </c>
      <c r="O382" s="146">
        <f>(723349+67847160)</f>
        <v>68570509</v>
      </c>
      <c r="P382" s="132" t="s">
        <v>26</v>
      </c>
      <c r="Q382" s="32"/>
      <c r="R382" s="32"/>
      <c r="S382" s="32"/>
      <c r="T382" s="32"/>
      <c r="U382" s="32"/>
      <c r="V382" s="32"/>
      <c r="W382" s="32"/>
      <c r="X382" s="32"/>
      <c r="Y382" s="32"/>
      <c r="Z382" s="32"/>
      <c r="AA382" s="32"/>
      <c r="AB382" s="32"/>
    </row>
    <row r="383" spans="1:28" s="33" customFormat="1" ht="108.95" customHeight="1" x14ac:dyDescent="0.25">
      <c r="A383" s="300" t="s">
        <v>46</v>
      </c>
      <c r="B383" s="300" t="s">
        <v>53</v>
      </c>
      <c r="C383" s="300" t="s">
        <v>7</v>
      </c>
      <c r="D383" s="301" t="s">
        <v>388</v>
      </c>
      <c r="E383" s="306" t="s">
        <v>966</v>
      </c>
      <c r="F383" s="132"/>
      <c r="G383" s="334" t="s">
        <v>1013</v>
      </c>
      <c r="H383" s="319" t="s">
        <v>1014</v>
      </c>
      <c r="I383" s="294">
        <v>2022002200021</v>
      </c>
      <c r="J383" s="310" t="s">
        <v>1015</v>
      </c>
      <c r="K383" s="128" t="s">
        <v>389</v>
      </c>
      <c r="L383" s="129">
        <v>44593</v>
      </c>
      <c r="M383" s="129">
        <v>44926</v>
      </c>
      <c r="N383" s="130" t="s">
        <v>14</v>
      </c>
      <c r="O383" s="131">
        <v>23000000</v>
      </c>
      <c r="P383" s="132" t="s">
        <v>26</v>
      </c>
      <c r="Q383" s="32"/>
      <c r="R383" s="32"/>
      <c r="S383" s="32"/>
      <c r="T383" s="32"/>
      <c r="U383" s="32"/>
      <c r="V383" s="32"/>
      <c r="W383" s="32"/>
      <c r="X383" s="32"/>
      <c r="Y383" s="32"/>
      <c r="Z383" s="32"/>
      <c r="AA383" s="32"/>
      <c r="AB383" s="32"/>
    </row>
    <row r="384" spans="1:28" s="33" customFormat="1" ht="108.95" customHeight="1" x14ac:dyDescent="0.25">
      <c r="A384" s="300"/>
      <c r="B384" s="300"/>
      <c r="C384" s="300"/>
      <c r="D384" s="301"/>
      <c r="E384" s="306"/>
      <c r="F384" s="132"/>
      <c r="G384" s="335"/>
      <c r="H384" s="320"/>
      <c r="I384" s="295"/>
      <c r="J384" s="311"/>
      <c r="K384" s="128" t="s">
        <v>390</v>
      </c>
      <c r="L384" s="129">
        <v>44593</v>
      </c>
      <c r="M384" s="129">
        <v>44926</v>
      </c>
      <c r="N384" s="130" t="s">
        <v>14</v>
      </c>
      <c r="O384" s="131">
        <v>19000000</v>
      </c>
      <c r="P384" s="132" t="s">
        <v>26</v>
      </c>
      <c r="Q384" s="32"/>
      <c r="R384" s="32"/>
      <c r="S384" s="32"/>
      <c r="T384" s="32"/>
      <c r="U384" s="32"/>
      <c r="V384" s="32"/>
      <c r="W384" s="32"/>
      <c r="X384" s="32"/>
      <c r="Y384" s="32"/>
      <c r="Z384" s="32"/>
      <c r="AA384" s="32"/>
      <c r="AB384" s="32"/>
    </row>
    <row r="385" spans="1:28" s="33" customFormat="1" ht="108.95" customHeight="1" x14ac:dyDescent="0.25">
      <c r="A385" s="300"/>
      <c r="B385" s="300"/>
      <c r="C385" s="300"/>
      <c r="D385" s="301"/>
      <c r="E385" s="306"/>
      <c r="F385" s="132"/>
      <c r="G385" s="335"/>
      <c r="H385" s="320"/>
      <c r="I385" s="295"/>
      <c r="J385" s="311"/>
      <c r="K385" s="128" t="s">
        <v>391</v>
      </c>
      <c r="L385" s="129">
        <v>44593</v>
      </c>
      <c r="M385" s="129">
        <v>44926</v>
      </c>
      <c r="N385" s="130" t="s">
        <v>14</v>
      </c>
      <c r="O385" s="131">
        <v>21000000</v>
      </c>
      <c r="P385" s="132" t="s">
        <v>26</v>
      </c>
      <c r="Q385" s="32"/>
      <c r="R385" s="32"/>
      <c r="S385" s="32"/>
      <c r="T385" s="32"/>
      <c r="U385" s="32"/>
      <c r="V385" s="32"/>
      <c r="W385" s="32"/>
      <c r="X385" s="32"/>
      <c r="Y385" s="32"/>
      <c r="Z385" s="32"/>
      <c r="AA385" s="32"/>
      <c r="AB385" s="32"/>
    </row>
    <row r="386" spans="1:28" s="33" customFormat="1" ht="108.95" customHeight="1" x14ac:dyDescent="0.25">
      <c r="A386" s="300"/>
      <c r="B386" s="300"/>
      <c r="C386" s="300"/>
      <c r="D386" s="301"/>
      <c r="E386" s="306"/>
      <c r="F386" s="132"/>
      <c r="G386" s="335"/>
      <c r="H386" s="320"/>
      <c r="I386" s="295"/>
      <c r="J386" s="311"/>
      <c r="K386" s="128" t="s">
        <v>392</v>
      </c>
      <c r="L386" s="129">
        <v>44593</v>
      </c>
      <c r="M386" s="129">
        <v>44926</v>
      </c>
      <c r="N386" s="130" t="s">
        <v>14</v>
      </c>
      <c r="O386" s="147">
        <v>5852875.5</v>
      </c>
      <c r="P386" s="132" t="s">
        <v>26</v>
      </c>
      <c r="Q386" s="32"/>
      <c r="R386" s="32"/>
      <c r="S386" s="32"/>
      <c r="T386" s="32"/>
      <c r="U386" s="32"/>
      <c r="V386" s="32"/>
      <c r="W386" s="32"/>
      <c r="X386" s="32"/>
      <c r="Y386" s="32"/>
      <c r="Z386" s="32"/>
      <c r="AA386" s="32"/>
      <c r="AB386" s="32"/>
    </row>
    <row r="387" spans="1:28" s="33" customFormat="1" ht="108.95" customHeight="1" x14ac:dyDescent="0.25">
      <c r="A387" s="300"/>
      <c r="B387" s="300"/>
      <c r="C387" s="300"/>
      <c r="D387" s="301"/>
      <c r="E387" s="306"/>
      <c r="F387" s="132"/>
      <c r="G387" s="335"/>
      <c r="H387" s="320"/>
      <c r="I387" s="295"/>
      <c r="J387" s="311"/>
      <c r="K387" s="128" t="s">
        <v>393</v>
      </c>
      <c r="L387" s="129">
        <v>44593</v>
      </c>
      <c r="M387" s="129">
        <v>44926</v>
      </c>
      <c r="N387" s="130" t="s">
        <v>14</v>
      </c>
      <c r="O387" s="141">
        <v>17000000</v>
      </c>
      <c r="P387" s="132" t="s">
        <v>26</v>
      </c>
      <c r="Q387" s="32"/>
      <c r="R387" s="32"/>
      <c r="S387" s="32"/>
      <c r="T387" s="32"/>
      <c r="U387" s="32"/>
      <c r="V387" s="32"/>
      <c r="W387" s="32"/>
      <c r="X387" s="32"/>
      <c r="Y387" s="32"/>
      <c r="Z387" s="32"/>
      <c r="AA387" s="32"/>
      <c r="AB387" s="32"/>
    </row>
    <row r="388" spans="1:28" s="33" customFormat="1" ht="108.95" customHeight="1" x14ac:dyDescent="0.25">
      <c r="A388" s="300"/>
      <c r="B388" s="300"/>
      <c r="C388" s="300"/>
      <c r="D388" s="301"/>
      <c r="E388" s="306"/>
      <c r="F388" s="132"/>
      <c r="G388" s="335"/>
      <c r="H388" s="320"/>
      <c r="I388" s="295"/>
      <c r="J388" s="311"/>
      <c r="K388" s="128" t="s">
        <v>394</v>
      </c>
      <c r="L388" s="129">
        <v>44593</v>
      </c>
      <c r="M388" s="129">
        <v>44926</v>
      </c>
      <c r="N388" s="130" t="s">
        <v>14</v>
      </c>
      <c r="O388" s="147">
        <v>5852875.5</v>
      </c>
      <c r="P388" s="132" t="s">
        <v>26</v>
      </c>
      <c r="Q388" s="32"/>
      <c r="R388" s="32"/>
      <c r="S388" s="32"/>
      <c r="T388" s="32"/>
      <c r="U388" s="32"/>
      <c r="V388" s="32"/>
      <c r="W388" s="32"/>
      <c r="X388" s="32"/>
      <c r="Y388" s="32"/>
      <c r="Z388" s="32"/>
      <c r="AA388" s="32"/>
      <c r="AB388" s="32"/>
    </row>
    <row r="389" spans="1:28" s="33" customFormat="1" ht="108.95" customHeight="1" x14ac:dyDescent="0.25">
      <c r="A389" s="300"/>
      <c r="B389" s="300"/>
      <c r="C389" s="300"/>
      <c r="D389" s="301"/>
      <c r="E389" s="306"/>
      <c r="F389" s="132"/>
      <c r="G389" s="335"/>
      <c r="H389" s="320"/>
      <c r="I389" s="295"/>
      <c r="J389" s="311"/>
      <c r="K389" s="128" t="s">
        <v>395</v>
      </c>
      <c r="L389" s="129">
        <v>44593</v>
      </c>
      <c r="M389" s="129">
        <v>44926</v>
      </c>
      <c r="N389" s="130" t="s">
        <v>14</v>
      </c>
      <c r="O389" s="147">
        <v>5852875.5</v>
      </c>
      <c r="P389" s="132" t="s">
        <v>26</v>
      </c>
      <c r="Q389" s="32"/>
      <c r="R389" s="32"/>
      <c r="S389" s="32"/>
      <c r="T389" s="32"/>
      <c r="U389" s="32"/>
      <c r="V389" s="32"/>
      <c r="W389" s="32"/>
      <c r="X389" s="32"/>
      <c r="Y389" s="32"/>
      <c r="Z389" s="32"/>
      <c r="AA389" s="32"/>
      <c r="AB389" s="32"/>
    </row>
    <row r="390" spans="1:28" s="33" customFormat="1" ht="108.95" customHeight="1" x14ac:dyDescent="0.25">
      <c r="A390" s="300"/>
      <c r="B390" s="300"/>
      <c r="C390" s="300"/>
      <c r="D390" s="301"/>
      <c r="E390" s="306"/>
      <c r="F390" s="132"/>
      <c r="G390" s="335"/>
      <c r="H390" s="320"/>
      <c r="I390" s="295"/>
      <c r="J390" s="311"/>
      <c r="K390" s="128" t="s">
        <v>396</v>
      </c>
      <c r="L390" s="129">
        <v>44593</v>
      </c>
      <c r="M390" s="129">
        <v>44926</v>
      </c>
      <c r="N390" s="130" t="s">
        <v>14</v>
      </c>
      <c r="O390" s="147">
        <v>5852875.5</v>
      </c>
      <c r="P390" s="132" t="s">
        <v>26</v>
      </c>
      <c r="Q390" s="32"/>
      <c r="R390" s="32"/>
      <c r="S390" s="32"/>
      <c r="T390" s="32"/>
      <c r="U390" s="32"/>
      <c r="V390" s="32"/>
      <c r="W390" s="32"/>
      <c r="X390" s="32"/>
      <c r="Y390" s="32"/>
      <c r="Z390" s="32"/>
      <c r="AA390" s="32"/>
      <c r="AB390" s="32"/>
    </row>
    <row r="391" spans="1:28" s="33" customFormat="1" ht="108.95" customHeight="1" x14ac:dyDescent="0.25">
      <c r="A391" s="300"/>
      <c r="B391" s="300"/>
      <c r="C391" s="300"/>
      <c r="D391" s="301"/>
      <c r="E391" s="306"/>
      <c r="F391" s="132"/>
      <c r="G391" s="335"/>
      <c r="H391" s="320"/>
      <c r="I391" s="295"/>
      <c r="J391" s="311"/>
      <c r="K391" s="128" t="s">
        <v>397</v>
      </c>
      <c r="L391" s="129">
        <v>44593</v>
      </c>
      <c r="M391" s="129">
        <v>44926</v>
      </c>
      <c r="N391" s="130" t="s">
        <v>14</v>
      </c>
      <c r="O391" s="147">
        <v>5852875.5</v>
      </c>
      <c r="P391" s="132" t="s">
        <v>26</v>
      </c>
      <c r="Q391" s="32"/>
      <c r="R391" s="32"/>
      <c r="S391" s="32"/>
      <c r="T391" s="32"/>
      <c r="U391" s="32"/>
      <c r="V391" s="32"/>
      <c r="W391" s="32"/>
      <c r="X391" s="32"/>
      <c r="Y391" s="32"/>
      <c r="Z391" s="32"/>
      <c r="AA391" s="32"/>
      <c r="AB391" s="32"/>
    </row>
    <row r="392" spans="1:28" s="33" customFormat="1" ht="108.95" customHeight="1" x14ac:dyDescent="0.25">
      <c r="A392" s="300"/>
      <c r="B392" s="300"/>
      <c r="C392" s="300"/>
      <c r="D392" s="301"/>
      <c r="E392" s="306"/>
      <c r="F392" s="132"/>
      <c r="G392" s="335"/>
      <c r="H392" s="320"/>
      <c r="I392" s="295"/>
      <c r="J392" s="311"/>
      <c r="K392" s="128" t="s">
        <v>398</v>
      </c>
      <c r="L392" s="129">
        <v>44593</v>
      </c>
      <c r="M392" s="129">
        <v>44926</v>
      </c>
      <c r="N392" s="130" t="s">
        <v>14</v>
      </c>
      <c r="O392" s="147">
        <v>5852875.5</v>
      </c>
      <c r="P392" s="132" t="s">
        <v>26</v>
      </c>
      <c r="Q392" s="32"/>
      <c r="R392" s="32"/>
      <c r="S392" s="32"/>
      <c r="T392" s="32"/>
      <c r="U392" s="32"/>
      <c r="V392" s="32"/>
      <c r="W392" s="32"/>
      <c r="X392" s="32"/>
      <c r="Y392" s="32"/>
      <c r="Z392" s="32"/>
      <c r="AA392" s="32"/>
      <c r="AB392" s="32"/>
    </row>
    <row r="393" spans="1:28" s="33" customFormat="1" ht="108.95" customHeight="1" x14ac:dyDescent="0.25">
      <c r="A393" s="300"/>
      <c r="B393" s="300"/>
      <c r="C393" s="300"/>
      <c r="D393" s="301"/>
      <c r="E393" s="306"/>
      <c r="F393" s="132"/>
      <c r="G393" s="335"/>
      <c r="H393" s="320"/>
      <c r="I393" s="295"/>
      <c r="J393" s="311"/>
      <c r="K393" s="128" t="s">
        <v>399</v>
      </c>
      <c r="L393" s="129">
        <v>44593</v>
      </c>
      <c r="M393" s="129">
        <v>44926</v>
      </c>
      <c r="N393" s="130" t="s">
        <v>14</v>
      </c>
      <c r="O393" s="147">
        <v>5852875.5</v>
      </c>
      <c r="P393" s="132" t="s">
        <v>26</v>
      </c>
      <c r="Q393" s="32"/>
      <c r="R393" s="32"/>
      <c r="S393" s="32"/>
      <c r="T393" s="32"/>
      <c r="U393" s="32"/>
      <c r="V393" s="32"/>
      <c r="W393" s="32"/>
      <c r="X393" s="32"/>
      <c r="Y393" s="32"/>
      <c r="Z393" s="32"/>
      <c r="AA393" s="32"/>
      <c r="AB393" s="32"/>
    </row>
    <row r="394" spans="1:28" s="33" customFormat="1" ht="108.95" customHeight="1" x14ac:dyDescent="0.25">
      <c r="A394" s="300"/>
      <c r="B394" s="300"/>
      <c r="C394" s="300"/>
      <c r="D394" s="301"/>
      <c r="E394" s="306"/>
      <c r="F394" s="132"/>
      <c r="G394" s="335"/>
      <c r="H394" s="320"/>
      <c r="I394" s="295"/>
      <c r="J394" s="311"/>
      <c r="K394" s="128" t="s">
        <v>400</v>
      </c>
      <c r="L394" s="129">
        <v>44593</v>
      </c>
      <c r="M394" s="129">
        <v>44926</v>
      </c>
      <c r="N394" s="130" t="s">
        <v>14</v>
      </c>
      <c r="O394" s="147">
        <v>5852875.5</v>
      </c>
      <c r="P394" s="132" t="s">
        <v>26</v>
      </c>
      <c r="Q394" s="32"/>
      <c r="R394" s="32"/>
      <c r="S394" s="32"/>
      <c r="T394" s="32"/>
      <c r="U394" s="32"/>
      <c r="V394" s="32"/>
      <c r="W394" s="32"/>
      <c r="X394" s="32"/>
      <c r="Y394" s="32"/>
      <c r="Z394" s="32"/>
      <c r="AA394" s="32"/>
      <c r="AB394" s="32"/>
    </row>
    <row r="395" spans="1:28" s="33" customFormat="1" ht="108.95" customHeight="1" x14ac:dyDescent="0.25">
      <c r="A395" s="300"/>
      <c r="B395" s="300"/>
      <c r="C395" s="300"/>
      <c r="D395" s="301"/>
      <c r="E395" s="306"/>
      <c r="F395" s="132"/>
      <c r="G395" s="335"/>
      <c r="H395" s="320"/>
      <c r="I395" s="295"/>
      <c r="J395" s="311"/>
      <c r="K395" s="128" t="s">
        <v>401</v>
      </c>
      <c r="L395" s="129">
        <v>44593</v>
      </c>
      <c r="M395" s="129">
        <v>44926</v>
      </c>
      <c r="N395" s="130" t="s">
        <v>14</v>
      </c>
      <c r="O395" s="147">
        <v>5000000</v>
      </c>
      <c r="P395" s="132" t="s">
        <v>26</v>
      </c>
      <c r="Q395" s="32"/>
      <c r="R395" s="32"/>
      <c r="S395" s="32"/>
      <c r="T395" s="32"/>
      <c r="U395" s="32"/>
      <c r="V395" s="32"/>
      <c r="W395" s="32"/>
      <c r="X395" s="32"/>
      <c r="Y395" s="32"/>
      <c r="Z395" s="32"/>
      <c r="AA395" s="32"/>
      <c r="AB395" s="32"/>
    </row>
    <row r="396" spans="1:28" s="33" customFormat="1" ht="108.95" customHeight="1" x14ac:dyDescent="0.25">
      <c r="A396" s="300"/>
      <c r="B396" s="300"/>
      <c r="C396" s="300"/>
      <c r="D396" s="301"/>
      <c r="E396" s="306"/>
      <c r="F396" s="132"/>
      <c r="G396" s="336"/>
      <c r="H396" s="321"/>
      <c r="I396" s="296"/>
      <c r="J396" s="312"/>
      <c r="K396" s="128" t="s">
        <v>402</v>
      </c>
      <c r="L396" s="129">
        <v>44593</v>
      </c>
      <c r="M396" s="129">
        <v>44926</v>
      </c>
      <c r="N396" s="130" t="s">
        <v>14</v>
      </c>
      <c r="O396" s="140">
        <v>15000000</v>
      </c>
      <c r="P396" s="132" t="s">
        <v>26</v>
      </c>
      <c r="Q396" s="32"/>
      <c r="R396" s="32"/>
      <c r="S396" s="32"/>
      <c r="T396" s="32"/>
      <c r="U396" s="32"/>
      <c r="V396" s="32"/>
      <c r="W396" s="32"/>
      <c r="X396" s="32"/>
      <c r="Y396" s="32"/>
      <c r="Z396" s="32"/>
      <c r="AA396" s="32"/>
      <c r="AB396" s="32"/>
    </row>
    <row r="397" spans="1:28" s="33" customFormat="1" ht="145.5" customHeight="1" x14ac:dyDescent="0.25">
      <c r="A397" s="300" t="s">
        <v>46</v>
      </c>
      <c r="B397" s="300" t="s">
        <v>53</v>
      </c>
      <c r="C397" s="300" t="s">
        <v>7</v>
      </c>
      <c r="D397" s="301" t="s">
        <v>403</v>
      </c>
      <c r="E397" s="302" t="s">
        <v>966</v>
      </c>
      <c r="F397" s="135"/>
      <c r="G397" s="303" t="s">
        <v>1016</v>
      </c>
      <c r="H397" s="319" t="s">
        <v>1017</v>
      </c>
      <c r="I397" s="294">
        <v>2022002200039</v>
      </c>
      <c r="J397" s="310" t="s">
        <v>1018</v>
      </c>
      <c r="K397" s="136" t="s">
        <v>404</v>
      </c>
      <c r="L397" s="129">
        <v>44593</v>
      </c>
      <c r="M397" s="129">
        <v>44926</v>
      </c>
      <c r="N397" s="130" t="s">
        <v>14</v>
      </c>
      <c r="O397" s="140">
        <v>50000000</v>
      </c>
      <c r="P397" s="132" t="s">
        <v>26</v>
      </c>
      <c r="Q397" s="32"/>
      <c r="R397" s="32"/>
      <c r="S397" s="32"/>
      <c r="T397" s="32"/>
      <c r="U397" s="32"/>
      <c r="V397" s="32"/>
      <c r="W397" s="32"/>
      <c r="X397" s="32"/>
      <c r="Y397" s="32"/>
      <c r="Z397" s="32"/>
      <c r="AA397" s="32"/>
      <c r="AB397" s="32"/>
    </row>
    <row r="398" spans="1:28" s="33" customFormat="1" ht="108.95" customHeight="1" x14ac:dyDescent="0.25">
      <c r="A398" s="300"/>
      <c r="B398" s="300"/>
      <c r="C398" s="300"/>
      <c r="D398" s="301"/>
      <c r="E398" s="302"/>
      <c r="F398" s="135"/>
      <c r="G398" s="304"/>
      <c r="H398" s="320"/>
      <c r="I398" s="295"/>
      <c r="J398" s="311"/>
      <c r="K398" s="136" t="s">
        <v>405</v>
      </c>
      <c r="L398" s="129">
        <v>44593</v>
      </c>
      <c r="M398" s="129">
        <v>44926</v>
      </c>
      <c r="N398" s="130" t="s">
        <v>14</v>
      </c>
      <c r="O398" s="140">
        <v>50000000</v>
      </c>
      <c r="P398" s="132" t="s">
        <v>26</v>
      </c>
      <c r="Q398" s="32"/>
      <c r="R398" s="32"/>
      <c r="S398" s="32"/>
      <c r="T398" s="32"/>
      <c r="U398" s="32"/>
      <c r="V398" s="32"/>
      <c r="W398" s="32"/>
      <c r="X398" s="32"/>
      <c r="Y398" s="32"/>
      <c r="Z398" s="32"/>
      <c r="AA398" s="32"/>
      <c r="AB398" s="32"/>
    </row>
    <row r="399" spans="1:28" s="33" customFormat="1" ht="108.95" customHeight="1" x14ac:dyDescent="0.25">
      <c r="A399" s="300"/>
      <c r="B399" s="300"/>
      <c r="C399" s="300"/>
      <c r="D399" s="301"/>
      <c r="E399" s="302"/>
      <c r="F399" s="135"/>
      <c r="G399" s="305"/>
      <c r="H399" s="320"/>
      <c r="I399" s="295"/>
      <c r="J399" s="311"/>
      <c r="K399" s="136" t="s">
        <v>406</v>
      </c>
      <c r="L399" s="129">
        <v>44593</v>
      </c>
      <c r="M399" s="129">
        <v>44926</v>
      </c>
      <c r="N399" s="130" t="s">
        <v>14</v>
      </c>
      <c r="O399" s="140">
        <v>257777709.56999999</v>
      </c>
      <c r="P399" s="132" t="s">
        <v>26</v>
      </c>
      <c r="Q399" s="32"/>
      <c r="R399" s="32"/>
      <c r="S399" s="32"/>
      <c r="T399" s="32"/>
      <c r="U399" s="32"/>
      <c r="V399" s="32"/>
      <c r="W399" s="32"/>
      <c r="X399" s="32"/>
      <c r="Y399" s="32"/>
      <c r="Z399" s="32"/>
      <c r="AA399" s="32"/>
      <c r="AB399" s="32"/>
    </row>
    <row r="400" spans="1:28" s="33" customFormat="1" ht="108.95" customHeight="1" x14ac:dyDescent="0.25">
      <c r="A400" s="300" t="s">
        <v>46</v>
      </c>
      <c r="B400" s="300" t="s">
        <v>53</v>
      </c>
      <c r="C400" s="300" t="s">
        <v>7</v>
      </c>
      <c r="D400" s="301" t="s">
        <v>422</v>
      </c>
      <c r="E400" s="302" t="s">
        <v>966</v>
      </c>
      <c r="F400" s="135"/>
      <c r="G400" s="303" t="s">
        <v>1019</v>
      </c>
      <c r="H400" s="320"/>
      <c r="I400" s="295"/>
      <c r="J400" s="311"/>
      <c r="K400" s="136" t="s">
        <v>407</v>
      </c>
      <c r="L400" s="129">
        <v>44593</v>
      </c>
      <c r="M400" s="129">
        <v>44926</v>
      </c>
      <c r="N400" s="130" t="s">
        <v>14</v>
      </c>
      <c r="O400" s="140">
        <v>17087833.600000001</v>
      </c>
      <c r="P400" s="132" t="s">
        <v>26</v>
      </c>
      <c r="Q400" s="32"/>
      <c r="R400" s="32"/>
      <c r="S400" s="32"/>
      <c r="T400" s="32"/>
      <c r="U400" s="32"/>
      <c r="V400" s="32"/>
      <c r="W400" s="32"/>
      <c r="X400" s="32"/>
      <c r="Y400" s="32"/>
      <c r="Z400" s="32"/>
      <c r="AA400" s="32"/>
      <c r="AB400" s="32"/>
    </row>
    <row r="401" spans="1:28" s="33" customFormat="1" ht="108.95" customHeight="1" x14ac:dyDescent="0.25">
      <c r="A401" s="300"/>
      <c r="B401" s="300"/>
      <c r="C401" s="300"/>
      <c r="D401" s="301"/>
      <c r="E401" s="302"/>
      <c r="F401" s="135"/>
      <c r="G401" s="304"/>
      <c r="H401" s="320"/>
      <c r="I401" s="295"/>
      <c r="J401" s="311"/>
      <c r="K401" s="136" t="s">
        <v>408</v>
      </c>
      <c r="L401" s="129">
        <v>44593</v>
      </c>
      <c r="M401" s="129">
        <v>44926</v>
      </c>
      <c r="N401" s="130" t="s">
        <v>14</v>
      </c>
      <c r="O401" s="140">
        <v>17087833.600000001</v>
      </c>
      <c r="P401" s="132" t="s">
        <v>26</v>
      </c>
      <c r="Q401" s="32"/>
      <c r="R401" s="32"/>
      <c r="S401" s="32"/>
      <c r="T401" s="32"/>
      <c r="U401" s="32"/>
      <c r="V401" s="32"/>
      <c r="W401" s="32"/>
      <c r="X401" s="32"/>
      <c r="Y401" s="32"/>
      <c r="Z401" s="32"/>
      <c r="AA401" s="32"/>
      <c r="AB401" s="32"/>
    </row>
    <row r="402" spans="1:28" s="33" customFormat="1" ht="108.95" customHeight="1" x14ac:dyDescent="0.25">
      <c r="A402" s="300"/>
      <c r="B402" s="300"/>
      <c r="C402" s="300"/>
      <c r="D402" s="301"/>
      <c r="E402" s="302"/>
      <c r="F402" s="135"/>
      <c r="G402" s="304"/>
      <c r="H402" s="320"/>
      <c r="I402" s="295"/>
      <c r="J402" s="311"/>
      <c r="K402" s="136" t="s">
        <v>409</v>
      </c>
      <c r="L402" s="129">
        <v>44593</v>
      </c>
      <c r="M402" s="129">
        <v>44926</v>
      </c>
      <c r="N402" s="130" t="s">
        <v>14</v>
      </c>
      <c r="O402" s="140">
        <v>517087833.60000002</v>
      </c>
      <c r="P402" s="132" t="s">
        <v>26</v>
      </c>
      <c r="Q402" s="32"/>
      <c r="R402" s="32"/>
      <c r="S402" s="32"/>
      <c r="T402" s="32"/>
      <c r="U402" s="32"/>
      <c r="V402" s="32"/>
      <c r="W402" s="32"/>
      <c r="X402" s="32"/>
      <c r="Y402" s="32"/>
      <c r="Z402" s="32"/>
      <c r="AA402" s="32"/>
      <c r="AB402" s="32"/>
    </row>
    <row r="403" spans="1:28" s="33" customFormat="1" ht="108.95" customHeight="1" x14ac:dyDescent="0.25">
      <c r="A403" s="300"/>
      <c r="B403" s="300"/>
      <c r="C403" s="300"/>
      <c r="D403" s="301"/>
      <c r="E403" s="302"/>
      <c r="F403" s="135"/>
      <c r="G403" s="304"/>
      <c r="H403" s="320"/>
      <c r="I403" s="295"/>
      <c r="J403" s="311"/>
      <c r="K403" s="136" t="s">
        <v>410</v>
      </c>
      <c r="L403" s="129">
        <v>44593</v>
      </c>
      <c r="M403" s="129">
        <v>44926</v>
      </c>
      <c r="N403" s="130" t="s">
        <v>14</v>
      </c>
      <c r="O403" s="140">
        <v>17087833.600000001</v>
      </c>
      <c r="P403" s="132" t="s">
        <v>26</v>
      </c>
      <c r="Q403" s="32"/>
      <c r="R403" s="32"/>
      <c r="S403" s="32"/>
      <c r="T403" s="32"/>
      <c r="U403" s="32"/>
      <c r="V403" s="32"/>
      <c r="W403" s="32"/>
      <c r="X403" s="32"/>
      <c r="Y403" s="32"/>
      <c r="Z403" s="32"/>
      <c r="AA403" s="32"/>
      <c r="AB403" s="32"/>
    </row>
    <row r="404" spans="1:28" s="33" customFormat="1" ht="108.95" customHeight="1" x14ac:dyDescent="0.25">
      <c r="A404" s="300"/>
      <c r="B404" s="300"/>
      <c r="C404" s="300"/>
      <c r="D404" s="301"/>
      <c r="E404" s="302"/>
      <c r="F404" s="135"/>
      <c r="G404" s="304"/>
      <c r="H404" s="320"/>
      <c r="I404" s="295"/>
      <c r="J404" s="311"/>
      <c r="K404" s="136" t="s">
        <v>411</v>
      </c>
      <c r="L404" s="129">
        <v>44593</v>
      </c>
      <c r="M404" s="129">
        <v>44926</v>
      </c>
      <c r="N404" s="130" t="s">
        <v>14</v>
      </c>
      <c r="O404" s="140">
        <v>17087833.600000001</v>
      </c>
      <c r="P404" s="132" t="s">
        <v>26</v>
      </c>
      <c r="Q404" s="32"/>
      <c r="R404" s="32"/>
      <c r="S404" s="32"/>
      <c r="T404" s="32"/>
      <c r="U404" s="32"/>
      <c r="V404" s="32"/>
      <c r="W404" s="32"/>
      <c r="X404" s="32"/>
      <c r="Y404" s="32"/>
      <c r="Z404" s="32"/>
      <c r="AA404" s="32"/>
      <c r="AB404" s="32"/>
    </row>
    <row r="405" spans="1:28" s="33" customFormat="1" ht="108.95" customHeight="1" x14ac:dyDescent="0.25">
      <c r="A405" s="300"/>
      <c r="B405" s="300"/>
      <c r="C405" s="300"/>
      <c r="D405" s="301"/>
      <c r="E405" s="302"/>
      <c r="F405" s="135"/>
      <c r="G405" s="304"/>
      <c r="H405" s="320"/>
      <c r="I405" s="295"/>
      <c r="J405" s="311"/>
      <c r="K405" s="136" t="s">
        <v>412</v>
      </c>
      <c r="L405" s="129">
        <v>44593</v>
      </c>
      <c r="M405" s="129">
        <v>44926</v>
      </c>
      <c r="N405" s="130" t="s">
        <v>14</v>
      </c>
      <c r="O405" s="140">
        <v>17087833.600000001</v>
      </c>
      <c r="P405" s="132" t="s">
        <v>26</v>
      </c>
      <c r="Q405" s="32"/>
      <c r="R405" s="32"/>
      <c r="S405" s="32"/>
      <c r="T405" s="32"/>
      <c r="U405" s="32"/>
      <c r="V405" s="32"/>
      <c r="W405" s="32"/>
      <c r="X405" s="32"/>
      <c r="Y405" s="32"/>
      <c r="Z405" s="32"/>
      <c r="AA405" s="32"/>
      <c r="AB405" s="32"/>
    </row>
    <row r="406" spans="1:28" s="33" customFormat="1" ht="108.95" customHeight="1" x14ac:dyDescent="0.25">
      <c r="A406" s="300"/>
      <c r="B406" s="300"/>
      <c r="C406" s="300"/>
      <c r="D406" s="301"/>
      <c r="E406" s="302"/>
      <c r="F406" s="135"/>
      <c r="G406" s="304"/>
      <c r="H406" s="320"/>
      <c r="I406" s="295"/>
      <c r="J406" s="311"/>
      <c r="K406" s="136" t="s">
        <v>413</v>
      </c>
      <c r="L406" s="129">
        <v>44593</v>
      </c>
      <c r="M406" s="129">
        <v>44926</v>
      </c>
      <c r="N406" s="130" t="s">
        <v>14</v>
      </c>
      <c r="O406" s="140">
        <v>23136672.800000001</v>
      </c>
      <c r="P406" s="132" t="s">
        <v>26</v>
      </c>
      <c r="Q406" s="32"/>
      <c r="R406" s="32"/>
      <c r="S406" s="32"/>
      <c r="T406" s="32"/>
      <c r="U406" s="32"/>
      <c r="V406" s="32"/>
      <c r="W406" s="32"/>
      <c r="X406" s="32"/>
      <c r="Y406" s="32"/>
      <c r="Z406" s="32"/>
      <c r="AA406" s="32"/>
      <c r="AB406" s="32"/>
    </row>
    <row r="407" spans="1:28" s="33" customFormat="1" ht="108.95" customHeight="1" x14ac:dyDescent="0.25">
      <c r="A407" s="300"/>
      <c r="B407" s="300"/>
      <c r="C407" s="300"/>
      <c r="D407" s="301"/>
      <c r="E407" s="302"/>
      <c r="F407" s="135"/>
      <c r="G407" s="304"/>
      <c r="H407" s="320"/>
      <c r="I407" s="295"/>
      <c r="J407" s="311"/>
      <c r="K407" s="136" t="s">
        <v>414</v>
      </c>
      <c r="L407" s="129">
        <v>44593</v>
      </c>
      <c r="M407" s="129">
        <v>44926</v>
      </c>
      <c r="N407" s="130" t="s">
        <v>14</v>
      </c>
      <c r="O407" s="140">
        <v>23136672.800000001</v>
      </c>
      <c r="P407" s="132" t="s">
        <v>26</v>
      </c>
      <c r="Q407" s="32"/>
      <c r="R407" s="32"/>
      <c r="S407" s="32"/>
      <c r="T407" s="32"/>
      <c r="U407" s="32"/>
      <c r="V407" s="32"/>
      <c r="W407" s="32"/>
      <c r="X407" s="32"/>
      <c r="Y407" s="32"/>
      <c r="Z407" s="32"/>
      <c r="AA407" s="32"/>
      <c r="AB407" s="32"/>
    </row>
    <row r="408" spans="1:28" s="33" customFormat="1" ht="108.95" customHeight="1" x14ac:dyDescent="0.25">
      <c r="A408" s="300"/>
      <c r="B408" s="300"/>
      <c r="C408" s="300"/>
      <c r="D408" s="301"/>
      <c r="E408" s="302"/>
      <c r="F408" s="135"/>
      <c r="G408" s="304"/>
      <c r="H408" s="320"/>
      <c r="I408" s="295"/>
      <c r="J408" s="311"/>
      <c r="K408" s="136" t="s">
        <v>415</v>
      </c>
      <c r="L408" s="129">
        <v>44593</v>
      </c>
      <c r="M408" s="129">
        <v>44926</v>
      </c>
      <c r="N408" s="130" t="s">
        <v>14</v>
      </c>
      <c r="O408" s="140">
        <v>23136672.800000001</v>
      </c>
      <c r="P408" s="132" t="s">
        <v>26</v>
      </c>
      <c r="Q408" s="32"/>
      <c r="R408" s="32"/>
      <c r="S408" s="32"/>
      <c r="T408" s="32"/>
      <c r="U408" s="32"/>
      <c r="V408" s="32"/>
      <c r="W408" s="32"/>
      <c r="X408" s="32"/>
      <c r="Y408" s="32"/>
      <c r="Z408" s="32"/>
      <c r="AA408" s="32"/>
      <c r="AB408" s="32"/>
    </row>
    <row r="409" spans="1:28" s="33" customFormat="1" ht="108.95" customHeight="1" x14ac:dyDescent="0.25">
      <c r="A409" s="300"/>
      <c r="B409" s="300"/>
      <c r="C409" s="300"/>
      <c r="D409" s="301"/>
      <c r="E409" s="302"/>
      <c r="F409" s="135"/>
      <c r="G409" s="304"/>
      <c r="H409" s="320"/>
      <c r="I409" s="295"/>
      <c r="J409" s="311"/>
      <c r="K409" s="136" t="s">
        <v>416</v>
      </c>
      <c r="L409" s="129">
        <v>44593</v>
      </c>
      <c r="M409" s="129">
        <v>44926</v>
      </c>
      <c r="N409" s="130" t="s">
        <v>14</v>
      </c>
      <c r="O409" s="140">
        <v>17352504.600000001</v>
      </c>
      <c r="P409" s="132" t="s">
        <v>26</v>
      </c>
      <c r="Q409" s="32"/>
      <c r="R409" s="32"/>
      <c r="S409" s="32"/>
      <c r="T409" s="32"/>
      <c r="U409" s="32"/>
      <c r="V409" s="32"/>
      <c r="W409" s="32"/>
      <c r="X409" s="32"/>
      <c r="Y409" s="32"/>
      <c r="Z409" s="32"/>
      <c r="AA409" s="32"/>
      <c r="AB409" s="32"/>
    </row>
    <row r="410" spans="1:28" s="33" customFormat="1" ht="108.95" customHeight="1" x14ac:dyDescent="0.25">
      <c r="A410" s="300"/>
      <c r="B410" s="300"/>
      <c r="C410" s="300"/>
      <c r="D410" s="301"/>
      <c r="E410" s="302"/>
      <c r="F410" s="135"/>
      <c r="G410" s="304"/>
      <c r="H410" s="320"/>
      <c r="I410" s="295"/>
      <c r="J410" s="311"/>
      <c r="K410" s="136" t="s">
        <v>417</v>
      </c>
      <c r="L410" s="129">
        <v>44593</v>
      </c>
      <c r="M410" s="129">
        <v>44926</v>
      </c>
      <c r="N410" s="130" t="s">
        <v>14</v>
      </c>
      <c r="O410" s="140">
        <v>17352504.600000001</v>
      </c>
      <c r="P410" s="132" t="s">
        <v>26</v>
      </c>
      <c r="Q410" s="32"/>
      <c r="R410" s="32"/>
      <c r="S410" s="32"/>
      <c r="T410" s="32"/>
      <c r="U410" s="32"/>
      <c r="V410" s="32"/>
      <c r="W410" s="32"/>
      <c r="X410" s="32"/>
      <c r="Y410" s="32"/>
      <c r="Z410" s="32"/>
      <c r="AA410" s="32"/>
      <c r="AB410" s="32"/>
    </row>
    <row r="411" spans="1:28" s="33" customFormat="1" ht="108.95" customHeight="1" x14ac:dyDescent="0.25">
      <c r="A411" s="300"/>
      <c r="B411" s="300"/>
      <c r="C411" s="300"/>
      <c r="D411" s="301"/>
      <c r="E411" s="302"/>
      <c r="F411" s="135"/>
      <c r="G411" s="304"/>
      <c r="H411" s="320"/>
      <c r="I411" s="295"/>
      <c r="J411" s="311"/>
      <c r="K411" s="136" t="s">
        <v>418</v>
      </c>
      <c r="L411" s="129">
        <v>44593</v>
      </c>
      <c r="M411" s="129">
        <v>44926</v>
      </c>
      <c r="N411" s="130" t="s">
        <v>14</v>
      </c>
      <c r="O411" s="140">
        <v>17352504.600000001</v>
      </c>
      <c r="P411" s="132" t="s">
        <v>26</v>
      </c>
      <c r="Q411" s="32"/>
      <c r="R411" s="32"/>
      <c r="S411" s="32"/>
      <c r="T411" s="32"/>
      <c r="U411" s="32"/>
      <c r="V411" s="32"/>
      <c r="W411" s="32"/>
      <c r="X411" s="32"/>
      <c r="Y411" s="32"/>
      <c r="Z411" s="32"/>
      <c r="AA411" s="32"/>
      <c r="AB411" s="32"/>
    </row>
    <row r="412" spans="1:28" s="33" customFormat="1" ht="108.95" customHeight="1" x14ac:dyDescent="0.25">
      <c r="A412" s="300"/>
      <c r="B412" s="300"/>
      <c r="C412" s="300"/>
      <c r="D412" s="301"/>
      <c r="E412" s="302"/>
      <c r="F412" s="135"/>
      <c r="G412" s="304"/>
      <c r="H412" s="320"/>
      <c r="I412" s="295"/>
      <c r="J412" s="311"/>
      <c r="K412" s="136" t="s">
        <v>419</v>
      </c>
      <c r="L412" s="129">
        <v>44593</v>
      </c>
      <c r="M412" s="129">
        <v>44926</v>
      </c>
      <c r="N412" s="130" t="s">
        <v>14</v>
      </c>
      <c r="O412" s="140">
        <v>17352504.600000001</v>
      </c>
      <c r="P412" s="132" t="s">
        <v>26</v>
      </c>
      <c r="Q412" s="32"/>
      <c r="R412" s="32"/>
      <c r="S412" s="32"/>
      <c r="T412" s="32"/>
      <c r="U412" s="32"/>
      <c r="V412" s="32"/>
      <c r="W412" s="32"/>
      <c r="X412" s="32"/>
      <c r="Y412" s="32"/>
      <c r="Z412" s="32"/>
      <c r="AA412" s="32"/>
      <c r="AB412" s="32"/>
    </row>
    <row r="413" spans="1:28" s="33" customFormat="1" ht="108.95" customHeight="1" x14ac:dyDescent="0.25">
      <c r="A413" s="300"/>
      <c r="B413" s="300"/>
      <c r="C413" s="300"/>
      <c r="D413" s="301"/>
      <c r="E413" s="302"/>
      <c r="F413" s="135"/>
      <c r="G413" s="304"/>
      <c r="H413" s="320"/>
      <c r="I413" s="295"/>
      <c r="J413" s="311"/>
      <c r="K413" s="136" t="s">
        <v>420</v>
      </c>
      <c r="L413" s="129">
        <v>44593</v>
      </c>
      <c r="M413" s="129">
        <v>44926</v>
      </c>
      <c r="N413" s="130" t="s">
        <v>14</v>
      </c>
      <c r="O413" s="140">
        <v>23136672.800000001</v>
      </c>
      <c r="P413" s="132" t="s">
        <v>26</v>
      </c>
      <c r="Q413" s="32"/>
      <c r="R413" s="32"/>
      <c r="S413" s="32"/>
      <c r="T413" s="32"/>
      <c r="U413" s="32"/>
      <c r="V413" s="32"/>
      <c r="W413" s="32"/>
      <c r="X413" s="32"/>
      <c r="Y413" s="32"/>
      <c r="Z413" s="32"/>
      <c r="AA413" s="32"/>
      <c r="AB413" s="32"/>
    </row>
    <row r="414" spans="1:28" s="33" customFormat="1" ht="108.95" customHeight="1" x14ac:dyDescent="0.25">
      <c r="A414" s="300"/>
      <c r="B414" s="300"/>
      <c r="C414" s="300"/>
      <c r="D414" s="301"/>
      <c r="E414" s="302"/>
      <c r="F414" s="135"/>
      <c r="G414" s="304"/>
      <c r="H414" s="320"/>
      <c r="I414" s="295"/>
      <c r="J414" s="311"/>
      <c r="K414" s="136" t="s">
        <v>421</v>
      </c>
      <c r="L414" s="129">
        <v>44593</v>
      </c>
      <c r="M414" s="129">
        <v>44926</v>
      </c>
      <c r="N414" s="130" t="s">
        <v>14</v>
      </c>
      <c r="O414" s="140">
        <v>23136672.800000001</v>
      </c>
      <c r="P414" s="132" t="s">
        <v>26</v>
      </c>
      <c r="Q414" s="32"/>
      <c r="R414" s="32"/>
      <c r="S414" s="32"/>
      <c r="T414" s="32"/>
      <c r="U414" s="32"/>
      <c r="V414" s="32"/>
      <c r="W414" s="32"/>
      <c r="X414" s="32"/>
      <c r="Y414" s="32"/>
      <c r="Z414" s="32"/>
      <c r="AA414" s="32"/>
      <c r="AB414" s="32"/>
    </row>
    <row r="415" spans="1:28" s="33" customFormat="1" ht="108.95" customHeight="1" x14ac:dyDescent="0.25">
      <c r="A415" s="300"/>
      <c r="B415" s="300"/>
      <c r="C415" s="300"/>
      <c r="D415" s="301"/>
      <c r="E415" s="302"/>
      <c r="F415" s="135"/>
      <c r="G415" s="305"/>
      <c r="H415" s="320"/>
      <c r="I415" s="295"/>
      <c r="J415" s="311"/>
      <c r="K415" s="136" t="s">
        <v>1020</v>
      </c>
      <c r="L415" s="129">
        <v>44593</v>
      </c>
      <c r="M415" s="129">
        <v>44926</v>
      </c>
      <c r="N415" s="130" t="s">
        <v>14</v>
      </c>
      <c r="O415" s="140">
        <v>23136672.800000001</v>
      </c>
      <c r="P415" s="132" t="s">
        <v>26</v>
      </c>
      <c r="Q415" s="32"/>
      <c r="R415" s="32"/>
      <c r="S415" s="32"/>
      <c r="T415" s="32"/>
      <c r="U415" s="32"/>
      <c r="V415" s="32"/>
      <c r="W415" s="32"/>
      <c r="X415" s="32"/>
      <c r="Y415" s="32"/>
      <c r="Z415" s="32"/>
      <c r="AA415" s="32"/>
      <c r="AB415" s="32"/>
    </row>
    <row r="416" spans="1:28" s="33" customFormat="1" ht="108.95" customHeight="1" x14ac:dyDescent="0.25">
      <c r="A416" s="300" t="s">
        <v>46</v>
      </c>
      <c r="B416" s="300" t="s">
        <v>53</v>
      </c>
      <c r="C416" s="300" t="s">
        <v>7</v>
      </c>
      <c r="D416" s="301" t="s">
        <v>423</v>
      </c>
      <c r="E416" s="302" t="s">
        <v>966</v>
      </c>
      <c r="F416" s="135"/>
      <c r="G416" s="328" t="s">
        <v>1021</v>
      </c>
      <c r="H416" s="320"/>
      <c r="I416" s="295"/>
      <c r="J416" s="311"/>
      <c r="K416" s="136" t="s">
        <v>424</v>
      </c>
      <c r="L416" s="129">
        <v>44593</v>
      </c>
      <c r="M416" s="129">
        <v>44926</v>
      </c>
      <c r="N416" s="130" t="s">
        <v>14</v>
      </c>
      <c r="O416" s="140">
        <v>44426685.399999999</v>
      </c>
      <c r="P416" s="132" t="s">
        <v>26</v>
      </c>
      <c r="Q416" s="32"/>
      <c r="R416" s="32"/>
      <c r="S416" s="32"/>
      <c r="T416" s="32"/>
      <c r="U416" s="32"/>
      <c r="V416" s="32"/>
      <c r="W416" s="32"/>
      <c r="X416" s="32"/>
      <c r="Y416" s="32"/>
      <c r="Z416" s="32"/>
      <c r="AA416" s="32"/>
      <c r="AB416" s="32"/>
    </row>
    <row r="417" spans="1:28" s="33" customFormat="1" ht="108.95" customHeight="1" x14ac:dyDescent="0.25">
      <c r="A417" s="300"/>
      <c r="B417" s="300"/>
      <c r="C417" s="300"/>
      <c r="D417" s="301"/>
      <c r="E417" s="302"/>
      <c r="F417" s="135"/>
      <c r="G417" s="329"/>
      <c r="H417" s="320"/>
      <c r="I417" s="295"/>
      <c r="J417" s="311"/>
      <c r="K417" s="136" t="s">
        <v>425</v>
      </c>
      <c r="L417" s="129">
        <v>44593</v>
      </c>
      <c r="M417" s="129">
        <v>44926</v>
      </c>
      <c r="N417" s="130" t="s">
        <v>14</v>
      </c>
      <c r="O417" s="140">
        <v>44426685.399999999</v>
      </c>
      <c r="P417" s="132" t="s">
        <v>26</v>
      </c>
      <c r="Q417" s="32"/>
      <c r="R417" s="32"/>
      <c r="S417" s="32"/>
      <c r="T417" s="32"/>
      <c r="U417" s="32"/>
      <c r="V417" s="32"/>
      <c r="W417" s="32"/>
      <c r="X417" s="32"/>
      <c r="Y417" s="32"/>
      <c r="Z417" s="32"/>
      <c r="AA417" s="32"/>
      <c r="AB417" s="32"/>
    </row>
    <row r="418" spans="1:28" s="33" customFormat="1" ht="108.95" customHeight="1" x14ac:dyDescent="0.25">
      <c r="A418" s="300"/>
      <c r="B418" s="300"/>
      <c r="C418" s="300"/>
      <c r="D418" s="301"/>
      <c r="E418" s="302"/>
      <c r="F418" s="135"/>
      <c r="G418" s="330"/>
      <c r="H418" s="320"/>
      <c r="I418" s="295"/>
      <c r="J418" s="311"/>
      <c r="K418" s="136" t="s">
        <v>426</v>
      </c>
      <c r="L418" s="129">
        <v>44593</v>
      </c>
      <c r="M418" s="129">
        <v>44926</v>
      </c>
      <c r="N418" s="130" t="s">
        <v>14</v>
      </c>
      <c r="O418" s="140">
        <v>44426685.399999999</v>
      </c>
      <c r="P418" s="132" t="s">
        <v>26</v>
      </c>
      <c r="Q418" s="32"/>
      <c r="R418" s="32"/>
      <c r="S418" s="32"/>
      <c r="T418" s="32"/>
      <c r="U418" s="32"/>
      <c r="V418" s="32"/>
      <c r="W418" s="32"/>
      <c r="X418" s="32"/>
      <c r="Y418" s="32"/>
      <c r="Z418" s="32"/>
      <c r="AA418" s="32"/>
      <c r="AB418" s="32"/>
    </row>
    <row r="419" spans="1:28" s="33" customFormat="1" ht="108.95" customHeight="1" x14ac:dyDescent="0.25">
      <c r="A419" s="300" t="s">
        <v>46</v>
      </c>
      <c r="B419" s="300" t="s">
        <v>53</v>
      </c>
      <c r="C419" s="300" t="s">
        <v>7</v>
      </c>
      <c r="D419" s="301" t="s">
        <v>432</v>
      </c>
      <c r="E419" s="302" t="s">
        <v>966</v>
      </c>
      <c r="F419" s="135"/>
      <c r="G419" s="337" t="s">
        <v>1022</v>
      </c>
      <c r="H419" s="320"/>
      <c r="I419" s="295"/>
      <c r="J419" s="311"/>
      <c r="K419" s="136" t="s">
        <v>427</v>
      </c>
      <c r="L419" s="129">
        <v>44593</v>
      </c>
      <c r="M419" s="129">
        <v>44926</v>
      </c>
      <c r="N419" s="130" t="s">
        <v>14</v>
      </c>
      <c r="O419" s="140">
        <v>100000000</v>
      </c>
      <c r="P419" s="132" t="s">
        <v>26</v>
      </c>
      <c r="Q419" s="32"/>
      <c r="R419" s="32"/>
      <c r="S419" s="32"/>
      <c r="T419" s="144">
        <f>O422-11000000</f>
        <v>73000000</v>
      </c>
      <c r="U419" s="32"/>
      <c r="V419" s="32"/>
      <c r="W419" s="32"/>
      <c r="X419" s="32"/>
      <c r="Y419" s="32"/>
      <c r="Z419" s="32"/>
      <c r="AA419" s="32"/>
      <c r="AB419" s="32"/>
    </row>
    <row r="420" spans="1:28" s="33" customFormat="1" ht="108.95" customHeight="1" x14ac:dyDescent="0.25">
      <c r="A420" s="300"/>
      <c r="B420" s="300"/>
      <c r="C420" s="300"/>
      <c r="D420" s="301"/>
      <c r="E420" s="302"/>
      <c r="F420" s="135"/>
      <c r="G420" s="338"/>
      <c r="H420" s="320"/>
      <c r="I420" s="295"/>
      <c r="J420" s="311"/>
      <c r="K420" s="136" t="s">
        <v>428</v>
      </c>
      <c r="L420" s="129">
        <v>44593</v>
      </c>
      <c r="M420" s="129">
        <v>44926</v>
      </c>
      <c r="N420" s="130" t="s">
        <v>14</v>
      </c>
      <c r="O420" s="140">
        <v>100000000</v>
      </c>
      <c r="P420" s="132" t="s">
        <v>26</v>
      </c>
      <c r="Q420" s="32"/>
      <c r="R420" s="32"/>
      <c r="S420" s="32"/>
      <c r="T420" s="32"/>
      <c r="U420" s="32"/>
      <c r="V420" s="32"/>
      <c r="W420" s="32"/>
      <c r="X420" s="32"/>
      <c r="Y420" s="32"/>
      <c r="Z420" s="32"/>
      <c r="AA420" s="32"/>
      <c r="AB420" s="32"/>
    </row>
    <row r="421" spans="1:28" s="33" customFormat="1" ht="108.95" customHeight="1" x14ac:dyDescent="0.25">
      <c r="A421" s="300"/>
      <c r="B421" s="300"/>
      <c r="C421" s="300"/>
      <c r="D421" s="301"/>
      <c r="E421" s="302"/>
      <c r="F421" s="135"/>
      <c r="G421" s="338"/>
      <c r="H421" s="320"/>
      <c r="I421" s="295"/>
      <c r="J421" s="311"/>
      <c r="K421" s="136" t="s">
        <v>429</v>
      </c>
      <c r="L421" s="129">
        <v>44593</v>
      </c>
      <c r="M421" s="129">
        <v>44926</v>
      </c>
      <c r="N421" s="130" t="s">
        <v>14</v>
      </c>
      <c r="O421" s="140">
        <v>55907785.82</v>
      </c>
      <c r="P421" s="132" t="s">
        <v>26</v>
      </c>
      <c r="Q421" s="32"/>
      <c r="R421" s="32"/>
      <c r="S421" s="32"/>
      <c r="T421" s="32">
        <v>73000000</v>
      </c>
      <c r="U421" s="32"/>
      <c r="V421" s="32"/>
      <c r="W421" s="32"/>
      <c r="X421" s="32"/>
      <c r="Y421" s="32"/>
      <c r="Z421" s="32"/>
      <c r="AA421" s="32"/>
      <c r="AB421" s="32"/>
    </row>
    <row r="422" spans="1:28" s="33" customFormat="1" ht="108.95" customHeight="1" x14ac:dyDescent="0.25">
      <c r="A422" s="300"/>
      <c r="B422" s="300"/>
      <c r="C422" s="300"/>
      <c r="D422" s="301"/>
      <c r="E422" s="302"/>
      <c r="F422" s="135"/>
      <c r="G422" s="338"/>
      <c r="H422" s="320"/>
      <c r="I422" s="295"/>
      <c r="J422" s="311"/>
      <c r="K422" s="136" t="s">
        <v>430</v>
      </c>
      <c r="L422" s="129">
        <v>44593</v>
      </c>
      <c r="M422" s="129">
        <v>44926</v>
      </c>
      <c r="N422" s="130" t="s">
        <v>14</v>
      </c>
      <c r="O422" s="140">
        <v>84000000</v>
      </c>
      <c r="P422" s="132" t="s">
        <v>26</v>
      </c>
      <c r="Q422" s="32"/>
      <c r="R422" s="32"/>
      <c r="S422" s="32"/>
      <c r="T422" s="32"/>
      <c r="U422" s="148">
        <v>370907785.81999999</v>
      </c>
      <c r="V422" s="32"/>
      <c r="W422" s="32"/>
      <c r="X422" s="32"/>
      <c r="Y422" s="32"/>
      <c r="Z422" s="32"/>
      <c r="AA422" s="32"/>
      <c r="AB422" s="32"/>
    </row>
    <row r="423" spans="1:28" s="33" customFormat="1" ht="108.95" customHeight="1" x14ac:dyDescent="0.25">
      <c r="A423" s="300"/>
      <c r="B423" s="300"/>
      <c r="C423" s="300"/>
      <c r="D423" s="301"/>
      <c r="E423" s="302"/>
      <c r="F423" s="135"/>
      <c r="G423" s="339"/>
      <c r="H423" s="321"/>
      <c r="I423" s="296"/>
      <c r="J423" s="312"/>
      <c r="K423" s="136" t="s">
        <v>431</v>
      </c>
      <c r="L423" s="129">
        <v>44593</v>
      </c>
      <c r="M423" s="129">
        <v>44926</v>
      </c>
      <c r="N423" s="130" t="s">
        <v>14</v>
      </c>
      <c r="O423" s="140">
        <v>42000000</v>
      </c>
      <c r="P423" s="132" t="s">
        <v>26</v>
      </c>
      <c r="Q423" s="32"/>
      <c r="R423" s="32"/>
      <c r="S423" s="144">
        <f>O419+O420+O421+O423+T421</f>
        <v>370907785.81999999</v>
      </c>
      <c r="T423" s="32"/>
      <c r="U423" s="144">
        <f>U422+11000000</f>
        <v>381907785.81999999</v>
      </c>
      <c r="V423" s="32"/>
      <c r="W423" s="32"/>
      <c r="X423" s="32"/>
      <c r="Y423" s="32"/>
      <c r="Z423" s="32"/>
      <c r="AA423" s="32"/>
      <c r="AB423" s="32"/>
    </row>
    <row r="424" spans="1:28" s="33" customFormat="1" ht="108.95" customHeight="1" x14ac:dyDescent="0.25">
      <c r="A424" s="300" t="s">
        <v>46</v>
      </c>
      <c r="B424" s="300" t="s">
        <v>53</v>
      </c>
      <c r="C424" s="300" t="s">
        <v>7</v>
      </c>
      <c r="D424" s="301" t="s">
        <v>433</v>
      </c>
      <c r="E424" s="302" t="s">
        <v>966</v>
      </c>
      <c r="F424" s="135"/>
      <c r="G424" s="303" t="s">
        <v>1023</v>
      </c>
      <c r="H424" s="319" t="s">
        <v>1024</v>
      </c>
      <c r="I424" s="294">
        <v>2022002200003</v>
      </c>
      <c r="J424" s="310" t="s">
        <v>1025</v>
      </c>
      <c r="K424" s="136" t="s">
        <v>434</v>
      </c>
      <c r="L424" s="129">
        <v>44593</v>
      </c>
      <c r="M424" s="129">
        <v>44926</v>
      </c>
      <c r="N424" s="130" t="s">
        <v>14</v>
      </c>
      <c r="O424" s="149">
        <v>339246318</v>
      </c>
      <c r="P424" s="132" t="s">
        <v>26</v>
      </c>
      <c r="Q424" s="32"/>
      <c r="R424" s="32"/>
      <c r="S424" s="32"/>
      <c r="T424" s="32"/>
      <c r="U424" s="32">
        <v>381907785.81999999</v>
      </c>
      <c r="V424" s="32"/>
      <c r="W424" s="32"/>
      <c r="X424" s="32"/>
      <c r="Y424" s="32"/>
      <c r="Z424" s="32"/>
      <c r="AA424" s="32"/>
      <c r="AB424" s="32"/>
    </row>
    <row r="425" spans="1:28" s="33" customFormat="1" ht="108.95" customHeight="1" x14ac:dyDescent="0.25">
      <c r="A425" s="300"/>
      <c r="B425" s="300"/>
      <c r="C425" s="300"/>
      <c r="D425" s="301"/>
      <c r="E425" s="302"/>
      <c r="F425" s="135"/>
      <c r="G425" s="304"/>
      <c r="H425" s="320"/>
      <c r="I425" s="295"/>
      <c r="J425" s="311"/>
      <c r="K425" s="136" t="s">
        <v>435</v>
      </c>
      <c r="L425" s="129">
        <v>44593</v>
      </c>
      <c r="M425" s="129">
        <v>44926</v>
      </c>
      <c r="N425" s="130" t="s">
        <v>14</v>
      </c>
      <c r="O425" s="149">
        <v>339246318</v>
      </c>
      <c r="P425" s="132" t="s">
        <v>26</v>
      </c>
      <c r="Q425" s="32"/>
      <c r="R425" s="32"/>
      <c r="S425" s="32"/>
      <c r="T425" s="32"/>
      <c r="U425" s="32"/>
      <c r="V425" s="32"/>
      <c r="W425" s="32"/>
      <c r="X425" s="32"/>
      <c r="Y425" s="32"/>
      <c r="Z425" s="32"/>
      <c r="AA425" s="32"/>
      <c r="AB425" s="32"/>
    </row>
    <row r="426" spans="1:28" s="33" customFormat="1" ht="108.95" customHeight="1" x14ac:dyDescent="0.25">
      <c r="A426" s="300"/>
      <c r="B426" s="300"/>
      <c r="C426" s="300"/>
      <c r="D426" s="301"/>
      <c r="E426" s="302"/>
      <c r="F426" s="135"/>
      <c r="G426" s="304"/>
      <c r="H426" s="320"/>
      <c r="I426" s="295"/>
      <c r="J426" s="311"/>
      <c r="K426" s="136" t="s">
        <v>436</v>
      </c>
      <c r="L426" s="129">
        <v>44593</v>
      </c>
      <c r="M426" s="129">
        <v>44926</v>
      </c>
      <c r="N426" s="130" t="s">
        <v>14</v>
      </c>
      <c r="O426" s="149">
        <v>557877132</v>
      </c>
      <c r="P426" s="132" t="s">
        <v>26</v>
      </c>
      <c r="Q426" s="32"/>
      <c r="R426" s="32"/>
      <c r="S426" s="32"/>
      <c r="T426" s="32"/>
      <c r="U426" s="32"/>
      <c r="V426" s="32"/>
      <c r="W426" s="32"/>
      <c r="X426" s="32"/>
      <c r="Y426" s="32"/>
      <c r="Z426" s="32"/>
      <c r="AA426" s="32"/>
      <c r="AB426" s="32"/>
    </row>
    <row r="427" spans="1:28" s="33" customFormat="1" ht="108.95" customHeight="1" x14ac:dyDescent="0.25">
      <c r="A427" s="300"/>
      <c r="B427" s="300"/>
      <c r="C427" s="300"/>
      <c r="D427" s="301"/>
      <c r="E427" s="302"/>
      <c r="F427" s="135"/>
      <c r="G427" s="304"/>
      <c r="H427" s="320"/>
      <c r="I427" s="295"/>
      <c r="J427" s="311"/>
      <c r="K427" s="136" t="s">
        <v>437</v>
      </c>
      <c r="L427" s="129">
        <v>44593</v>
      </c>
      <c r="M427" s="129">
        <v>44926</v>
      </c>
      <c r="N427" s="130" t="s">
        <v>14</v>
      </c>
      <c r="O427" s="149">
        <v>129239984</v>
      </c>
      <c r="P427" s="132" t="s">
        <v>26</v>
      </c>
      <c r="Q427" s="32"/>
      <c r="R427" s="32"/>
      <c r="S427" s="32"/>
      <c r="T427" s="32"/>
      <c r="U427" s="32"/>
      <c r="V427" s="32"/>
      <c r="W427" s="32"/>
      <c r="X427" s="32"/>
      <c r="Y427" s="32"/>
      <c r="Z427" s="32"/>
      <c r="AA427" s="32"/>
      <c r="AB427" s="32"/>
    </row>
    <row r="428" spans="1:28" s="33" customFormat="1" ht="108.95" customHeight="1" x14ac:dyDescent="0.25">
      <c r="A428" s="300"/>
      <c r="B428" s="300"/>
      <c r="C428" s="300"/>
      <c r="D428" s="301"/>
      <c r="E428" s="302"/>
      <c r="F428" s="135"/>
      <c r="G428" s="304"/>
      <c r="H428" s="320"/>
      <c r="I428" s="295"/>
      <c r="J428" s="311"/>
      <c r="K428" s="136" t="s">
        <v>438</v>
      </c>
      <c r="L428" s="129">
        <v>44593</v>
      </c>
      <c r="M428" s="129">
        <v>44926</v>
      </c>
      <c r="N428" s="130" t="s">
        <v>14</v>
      </c>
      <c r="O428" s="149">
        <v>21641768</v>
      </c>
      <c r="P428" s="132" t="s">
        <v>26</v>
      </c>
      <c r="Q428" s="32"/>
      <c r="R428" s="32"/>
      <c r="S428" s="32"/>
      <c r="T428" s="32"/>
      <c r="U428" s="32"/>
      <c r="V428" s="32"/>
      <c r="W428" s="32"/>
      <c r="X428" s="32"/>
      <c r="Y428" s="32"/>
      <c r="Z428" s="32"/>
      <c r="AA428" s="32"/>
      <c r="AB428" s="32"/>
    </row>
    <row r="429" spans="1:28" s="33" customFormat="1" ht="108.95" customHeight="1" x14ac:dyDescent="0.25">
      <c r="A429" s="300"/>
      <c r="B429" s="300"/>
      <c r="C429" s="300"/>
      <c r="D429" s="301"/>
      <c r="E429" s="302"/>
      <c r="F429" s="135"/>
      <c r="G429" s="304"/>
      <c r="H429" s="320"/>
      <c r="I429" s="295"/>
      <c r="J429" s="311"/>
      <c r="K429" s="136" t="s">
        <v>439</v>
      </c>
      <c r="L429" s="129">
        <v>44593</v>
      </c>
      <c r="M429" s="129">
        <v>44926</v>
      </c>
      <c r="N429" s="130" t="s">
        <v>14</v>
      </c>
      <c r="O429" s="149">
        <v>80000000</v>
      </c>
      <c r="P429" s="132" t="s">
        <v>26</v>
      </c>
      <c r="Q429" s="32"/>
      <c r="R429" s="32"/>
      <c r="S429" s="32"/>
      <c r="T429" s="32"/>
      <c r="U429" s="32"/>
      <c r="V429" s="32"/>
      <c r="W429" s="32"/>
      <c r="X429" s="32"/>
      <c r="Y429" s="32"/>
      <c r="Z429" s="32"/>
      <c r="AA429" s="32"/>
      <c r="AB429" s="32"/>
    </row>
    <row r="430" spans="1:28" s="33" customFormat="1" ht="108.95" customHeight="1" x14ac:dyDescent="0.25">
      <c r="A430" s="300"/>
      <c r="B430" s="300"/>
      <c r="C430" s="300"/>
      <c r="D430" s="301"/>
      <c r="E430" s="302"/>
      <c r="F430" s="135"/>
      <c r="G430" s="304"/>
      <c r="H430" s="320"/>
      <c r="I430" s="295"/>
      <c r="J430" s="311"/>
      <c r="K430" s="136" t="s">
        <v>440</v>
      </c>
      <c r="L430" s="129">
        <v>44593</v>
      </c>
      <c r="M430" s="129">
        <v>44926</v>
      </c>
      <c r="N430" s="130" t="s">
        <v>14</v>
      </c>
      <c r="O430" s="149">
        <v>32752768</v>
      </c>
      <c r="P430" s="132" t="s">
        <v>26</v>
      </c>
      <c r="Q430" s="32"/>
      <c r="R430" s="32"/>
      <c r="S430" s="32"/>
      <c r="T430" s="32"/>
      <c r="U430" s="32"/>
      <c r="V430" s="32"/>
      <c r="W430" s="32"/>
      <c r="X430" s="32"/>
      <c r="Y430" s="32"/>
      <c r="Z430" s="32"/>
      <c r="AA430" s="32"/>
      <c r="AB430" s="32"/>
    </row>
    <row r="431" spans="1:28" s="33" customFormat="1" ht="108.95" customHeight="1" x14ac:dyDescent="0.25">
      <c r="A431" s="300"/>
      <c r="B431" s="300"/>
      <c r="C431" s="300"/>
      <c r="D431" s="301"/>
      <c r="E431" s="302"/>
      <c r="F431" s="135"/>
      <c r="G431" s="304"/>
      <c r="H431" s="320"/>
      <c r="I431" s="295"/>
      <c r="J431" s="311"/>
      <c r="K431" s="136" t="s">
        <v>441</v>
      </c>
      <c r="L431" s="129">
        <v>44593</v>
      </c>
      <c r="M431" s="129">
        <v>44926</v>
      </c>
      <c r="N431" s="130" t="s">
        <v>14</v>
      </c>
      <c r="O431" s="149">
        <v>8188192</v>
      </c>
      <c r="P431" s="132" t="s">
        <v>26</v>
      </c>
      <c r="Q431" s="32"/>
      <c r="R431" s="32"/>
      <c r="S431" s="32"/>
      <c r="T431" s="32"/>
      <c r="U431" s="32"/>
      <c r="V431" s="32"/>
      <c r="W431" s="32"/>
      <c r="X431" s="32"/>
      <c r="Y431" s="32"/>
      <c r="Z431" s="32"/>
      <c r="AA431" s="32"/>
      <c r="AB431" s="32"/>
    </row>
    <row r="432" spans="1:28" s="33" customFormat="1" ht="108.95" customHeight="1" x14ac:dyDescent="0.25">
      <c r="A432" s="300"/>
      <c r="B432" s="300"/>
      <c r="C432" s="300"/>
      <c r="D432" s="301"/>
      <c r="E432" s="302"/>
      <c r="F432" s="135"/>
      <c r="G432" s="304"/>
      <c r="H432" s="320"/>
      <c r="I432" s="295"/>
      <c r="J432" s="311"/>
      <c r="K432" s="136" t="s">
        <v>442</v>
      </c>
      <c r="L432" s="129">
        <v>44593</v>
      </c>
      <c r="M432" s="129">
        <v>44926</v>
      </c>
      <c r="N432" s="130" t="s">
        <v>14</v>
      </c>
      <c r="O432" s="149">
        <v>16376384</v>
      </c>
      <c r="P432" s="132" t="s">
        <v>26</v>
      </c>
      <c r="Q432" s="32"/>
      <c r="R432" s="32"/>
      <c r="S432" s="32"/>
      <c r="T432" s="32"/>
      <c r="U432" s="32"/>
      <c r="V432" s="32"/>
      <c r="W432" s="32"/>
      <c r="X432" s="32"/>
      <c r="Y432" s="32"/>
      <c r="Z432" s="32"/>
      <c r="AA432" s="32"/>
      <c r="AB432" s="32"/>
    </row>
    <row r="433" spans="1:28" s="33" customFormat="1" ht="108.95" customHeight="1" x14ac:dyDescent="0.25">
      <c r="A433" s="300"/>
      <c r="B433" s="300"/>
      <c r="C433" s="300"/>
      <c r="D433" s="301"/>
      <c r="E433" s="302"/>
      <c r="F433" s="135"/>
      <c r="G433" s="305"/>
      <c r="H433" s="321"/>
      <c r="I433" s="296"/>
      <c r="J433" s="312"/>
      <c r="K433" s="136" t="s">
        <v>443</v>
      </c>
      <c r="L433" s="129">
        <v>44593</v>
      </c>
      <c r="M433" s="129">
        <v>44926</v>
      </c>
      <c r="N433" s="130" t="s">
        <v>14</v>
      </c>
      <c r="O433" s="149">
        <v>16376384</v>
      </c>
      <c r="P433" s="132" t="s">
        <v>26</v>
      </c>
      <c r="Q433" s="32"/>
      <c r="R433" s="32"/>
      <c r="S433" s="32"/>
      <c r="T433" s="32"/>
      <c r="U433" s="32"/>
      <c r="V433" s="32"/>
      <c r="W433" s="32"/>
      <c r="X433" s="32"/>
      <c r="Y433" s="32"/>
      <c r="Z433" s="32"/>
      <c r="AA433" s="32"/>
      <c r="AB433" s="32"/>
    </row>
    <row r="434" spans="1:28" s="33" customFormat="1" ht="108.95" customHeight="1" x14ac:dyDescent="0.25">
      <c r="A434" s="300" t="s">
        <v>46</v>
      </c>
      <c r="B434" s="300" t="s">
        <v>53</v>
      </c>
      <c r="C434" s="300" t="s">
        <v>7</v>
      </c>
      <c r="D434" s="301" t="s">
        <v>444</v>
      </c>
      <c r="E434" s="302" t="s">
        <v>966</v>
      </c>
      <c r="F434" s="135"/>
      <c r="G434" s="328" t="s">
        <v>1026</v>
      </c>
      <c r="H434" s="319" t="s">
        <v>1027</v>
      </c>
      <c r="I434" s="294">
        <v>2022002200006</v>
      </c>
      <c r="J434" s="310" t="s">
        <v>1028</v>
      </c>
      <c r="K434" s="128" t="s">
        <v>445</v>
      </c>
      <c r="L434" s="129">
        <v>44593</v>
      </c>
      <c r="M434" s="129">
        <v>44926</v>
      </c>
      <c r="N434" s="130" t="s">
        <v>14</v>
      </c>
      <c r="O434" s="140">
        <v>882094662</v>
      </c>
      <c r="P434" s="132" t="s">
        <v>26</v>
      </c>
      <c r="Q434" s="32"/>
      <c r="R434" s="32"/>
      <c r="S434" s="32"/>
      <c r="T434" s="32"/>
      <c r="U434" s="32"/>
      <c r="V434" s="32"/>
      <c r="W434" s="32"/>
      <c r="X434" s="32"/>
      <c r="Y434" s="32"/>
      <c r="Z434" s="32"/>
      <c r="AA434" s="32"/>
      <c r="AB434" s="32"/>
    </row>
    <row r="435" spans="1:28" s="33" customFormat="1" ht="108.95" customHeight="1" x14ac:dyDescent="0.25">
      <c r="A435" s="300"/>
      <c r="B435" s="300"/>
      <c r="C435" s="300"/>
      <c r="D435" s="301"/>
      <c r="E435" s="302"/>
      <c r="F435" s="135"/>
      <c r="G435" s="329"/>
      <c r="H435" s="320"/>
      <c r="I435" s="295"/>
      <c r="J435" s="311"/>
      <c r="K435" s="128" t="s">
        <v>317</v>
      </c>
      <c r="L435" s="129">
        <v>44593</v>
      </c>
      <c r="M435" s="129">
        <v>44926</v>
      </c>
      <c r="N435" s="130" t="s">
        <v>14</v>
      </c>
      <c r="O435" s="140">
        <v>21000000</v>
      </c>
      <c r="P435" s="132" t="s">
        <v>26</v>
      </c>
      <c r="Q435" s="32"/>
      <c r="R435" s="32"/>
      <c r="S435" s="32"/>
      <c r="T435" s="32"/>
      <c r="U435" s="32"/>
      <c r="V435" s="32"/>
      <c r="W435" s="32"/>
      <c r="X435" s="32"/>
      <c r="Y435" s="32"/>
      <c r="Z435" s="32"/>
      <c r="AA435" s="32"/>
      <c r="AB435" s="32"/>
    </row>
    <row r="436" spans="1:28" s="33" customFormat="1" ht="108.95" customHeight="1" x14ac:dyDescent="0.25">
      <c r="A436" s="300"/>
      <c r="B436" s="300"/>
      <c r="C436" s="300"/>
      <c r="D436" s="301"/>
      <c r="E436" s="302"/>
      <c r="F436" s="135"/>
      <c r="G436" s="329"/>
      <c r="H436" s="320"/>
      <c r="I436" s="295"/>
      <c r="J436" s="311"/>
      <c r="K436" s="128" t="s">
        <v>446</v>
      </c>
      <c r="L436" s="129">
        <v>44593</v>
      </c>
      <c r="M436" s="129">
        <v>44926</v>
      </c>
      <c r="N436" s="130" t="s">
        <v>14</v>
      </c>
      <c r="O436" s="140">
        <v>65000000</v>
      </c>
      <c r="P436" s="132" t="s">
        <v>26</v>
      </c>
      <c r="Q436" s="32"/>
      <c r="R436" s="32"/>
      <c r="S436" s="32"/>
      <c r="T436" s="32"/>
      <c r="U436" s="32"/>
      <c r="V436" s="32"/>
      <c r="W436" s="32"/>
      <c r="X436" s="32"/>
      <c r="Y436" s="32"/>
      <c r="Z436" s="32"/>
      <c r="AA436" s="32"/>
      <c r="AB436" s="32"/>
    </row>
    <row r="437" spans="1:28" s="33" customFormat="1" ht="108.95" customHeight="1" x14ac:dyDescent="0.25">
      <c r="A437" s="300"/>
      <c r="B437" s="300"/>
      <c r="C437" s="300"/>
      <c r="D437" s="301"/>
      <c r="E437" s="302"/>
      <c r="F437" s="135"/>
      <c r="G437" s="330"/>
      <c r="H437" s="321"/>
      <c r="I437" s="296"/>
      <c r="J437" s="312"/>
      <c r="K437" s="150" t="s">
        <v>447</v>
      </c>
      <c r="L437" s="129">
        <v>44593</v>
      </c>
      <c r="M437" s="129">
        <v>44926</v>
      </c>
      <c r="N437" s="130" t="s">
        <v>14</v>
      </c>
      <c r="O437" s="140">
        <v>25000000</v>
      </c>
      <c r="P437" s="132" t="s">
        <v>26</v>
      </c>
      <c r="Q437" s="32"/>
      <c r="R437" s="32"/>
      <c r="S437" s="32"/>
      <c r="T437" s="32"/>
      <c r="U437" s="32"/>
      <c r="V437" s="32"/>
      <c r="W437" s="32"/>
      <c r="X437" s="32"/>
      <c r="Y437" s="32"/>
      <c r="Z437" s="32"/>
      <c r="AA437" s="32"/>
      <c r="AB437" s="32"/>
    </row>
    <row r="438" spans="1:28" s="33" customFormat="1" ht="108.95" customHeight="1" x14ac:dyDescent="0.25">
      <c r="A438" s="300" t="s">
        <v>46</v>
      </c>
      <c r="B438" s="300" t="s">
        <v>53</v>
      </c>
      <c r="C438" s="300" t="s">
        <v>7</v>
      </c>
      <c r="D438" s="301" t="s">
        <v>448</v>
      </c>
      <c r="E438" s="302" t="s">
        <v>966</v>
      </c>
      <c r="F438" s="135"/>
      <c r="G438" s="303" t="s">
        <v>1029</v>
      </c>
      <c r="H438" s="340" t="s">
        <v>1030</v>
      </c>
      <c r="I438" s="343">
        <v>2022002200019</v>
      </c>
      <c r="J438" s="310" t="s">
        <v>1031</v>
      </c>
      <c r="K438" s="128" t="s">
        <v>449</v>
      </c>
      <c r="L438" s="129">
        <v>44593</v>
      </c>
      <c r="M438" s="129">
        <v>44926</v>
      </c>
      <c r="N438" s="130" t="s">
        <v>14</v>
      </c>
      <c r="O438" s="140">
        <v>158393618.63</v>
      </c>
      <c r="P438" s="132" t="s">
        <v>26</v>
      </c>
      <c r="Q438" s="32"/>
      <c r="R438" s="32"/>
      <c r="S438" s="32"/>
      <c r="T438" s="32"/>
      <c r="U438" s="32"/>
      <c r="V438" s="32"/>
      <c r="W438" s="32"/>
      <c r="X438" s="32"/>
      <c r="Y438" s="32"/>
      <c r="Z438" s="32"/>
      <c r="AA438" s="32"/>
      <c r="AB438" s="32"/>
    </row>
    <row r="439" spans="1:28" s="33" customFormat="1" ht="108.95" customHeight="1" x14ac:dyDescent="0.25">
      <c r="A439" s="300"/>
      <c r="B439" s="300"/>
      <c r="C439" s="300"/>
      <c r="D439" s="301"/>
      <c r="E439" s="302"/>
      <c r="F439" s="135"/>
      <c r="G439" s="304"/>
      <c r="H439" s="341"/>
      <c r="I439" s="344"/>
      <c r="J439" s="311"/>
      <c r="K439" s="128" t="s">
        <v>450</v>
      </c>
      <c r="L439" s="129">
        <v>44593</v>
      </c>
      <c r="M439" s="129">
        <v>44926</v>
      </c>
      <c r="N439" s="130" t="s">
        <v>14</v>
      </c>
      <c r="O439" s="140">
        <v>151849096.63</v>
      </c>
      <c r="P439" s="132" t="s">
        <v>26</v>
      </c>
      <c r="Q439" s="32"/>
      <c r="R439" s="32"/>
      <c r="S439" s="32"/>
      <c r="T439" s="32"/>
      <c r="U439" s="32"/>
      <c r="V439" s="32"/>
      <c r="W439" s="32"/>
      <c r="X439" s="32"/>
      <c r="Y439" s="32"/>
      <c r="Z439" s="32"/>
      <c r="AA439" s="32"/>
      <c r="AB439" s="32"/>
    </row>
    <row r="440" spans="1:28" s="33" customFormat="1" ht="108.95" customHeight="1" x14ac:dyDescent="0.25">
      <c r="A440" s="300"/>
      <c r="B440" s="300"/>
      <c r="C440" s="300"/>
      <c r="D440" s="301"/>
      <c r="E440" s="302"/>
      <c r="F440" s="135"/>
      <c r="G440" s="304"/>
      <c r="H440" s="341"/>
      <c r="I440" s="344"/>
      <c r="J440" s="311"/>
      <c r="K440" s="128" t="s">
        <v>451</v>
      </c>
      <c r="L440" s="129">
        <v>44593</v>
      </c>
      <c r="M440" s="129">
        <v>44926</v>
      </c>
      <c r="N440" s="130" t="s">
        <v>14</v>
      </c>
      <c r="O440" s="140">
        <v>168919335.11000001</v>
      </c>
      <c r="P440" s="132" t="s">
        <v>26</v>
      </c>
      <c r="Q440" s="32"/>
      <c r="R440" s="32"/>
      <c r="S440" s="32"/>
      <c r="T440" s="32"/>
      <c r="U440" s="32"/>
      <c r="V440" s="32"/>
      <c r="W440" s="32"/>
      <c r="X440" s="32"/>
      <c r="Y440" s="32"/>
      <c r="Z440" s="32"/>
      <c r="AA440" s="32"/>
      <c r="AB440" s="32"/>
    </row>
    <row r="441" spans="1:28" s="33" customFormat="1" ht="108.95" customHeight="1" x14ac:dyDescent="0.25">
      <c r="A441" s="300"/>
      <c r="B441" s="300"/>
      <c r="C441" s="300"/>
      <c r="D441" s="301"/>
      <c r="E441" s="302"/>
      <c r="F441" s="135"/>
      <c r="G441" s="305"/>
      <c r="H441" s="342"/>
      <c r="I441" s="345"/>
      <c r="J441" s="312"/>
      <c r="K441" s="128" t="s">
        <v>452</v>
      </c>
      <c r="L441" s="129">
        <v>44593</v>
      </c>
      <c r="M441" s="129">
        <v>44926</v>
      </c>
      <c r="N441" s="130" t="s">
        <v>14</v>
      </c>
      <c r="O441" s="140">
        <v>102839950.63</v>
      </c>
      <c r="P441" s="132" t="s">
        <v>26</v>
      </c>
      <c r="Q441" s="32"/>
      <c r="R441" s="32"/>
      <c r="S441" s="32"/>
      <c r="T441" s="32"/>
      <c r="U441" s="32"/>
      <c r="V441" s="32"/>
      <c r="W441" s="32"/>
      <c r="X441" s="32"/>
      <c r="Y441" s="32"/>
      <c r="Z441" s="32"/>
      <c r="AA441" s="32"/>
      <c r="AB441" s="32"/>
    </row>
    <row r="442" spans="1:28" s="33" customFormat="1" ht="108.95" customHeight="1" x14ac:dyDescent="0.25">
      <c r="A442" s="300" t="s">
        <v>46</v>
      </c>
      <c r="B442" s="300" t="s">
        <v>53</v>
      </c>
      <c r="C442" s="300" t="s">
        <v>7</v>
      </c>
      <c r="D442" s="301" t="s">
        <v>453</v>
      </c>
      <c r="E442" s="302" t="s">
        <v>966</v>
      </c>
      <c r="F442" s="135"/>
      <c r="G442" s="346" t="s">
        <v>1032</v>
      </c>
      <c r="H442" s="319" t="s">
        <v>1033</v>
      </c>
      <c r="I442" s="294">
        <v>2022002200007</v>
      </c>
      <c r="J442" s="310" t="s">
        <v>1034</v>
      </c>
      <c r="K442" s="151" t="s">
        <v>454</v>
      </c>
      <c r="L442" s="129">
        <v>44593</v>
      </c>
      <c r="M442" s="129">
        <v>44926</v>
      </c>
      <c r="N442" s="130" t="s">
        <v>14</v>
      </c>
      <c r="O442" s="152">
        <v>273647061</v>
      </c>
      <c r="P442" s="132" t="s">
        <v>26</v>
      </c>
      <c r="Q442" s="32"/>
      <c r="R442" s="32"/>
      <c r="S442" s="32"/>
      <c r="T442" s="32"/>
      <c r="U442" s="32"/>
      <c r="V442" s="32"/>
      <c r="W442" s="32"/>
      <c r="X442" s="32"/>
      <c r="Y442" s="32"/>
      <c r="Z442" s="32"/>
      <c r="AA442" s="32"/>
      <c r="AB442" s="32"/>
    </row>
    <row r="443" spans="1:28" s="33" customFormat="1" ht="108.95" customHeight="1" x14ac:dyDescent="0.25">
      <c r="A443" s="300"/>
      <c r="B443" s="300"/>
      <c r="C443" s="300"/>
      <c r="D443" s="301"/>
      <c r="E443" s="302"/>
      <c r="F443" s="135"/>
      <c r="G443" s="347"/>
      <c r="H443" s="320"/>
      <c r="I443" s="295"/>
      <c r="J443" s="311"/>
      <c r="K443" s="151" t="s">
        <v>455</v>
      </c>
      <c r="L443" s="129">
        <v>44593</v>
      </c>
      <c r="M443" s="129">
        <v>44926</v>
      </c>
      <c r="N443" s="130" t="s">
        <v>14</v>
      </c>
      <c r="O443" s="149">
        <v>49967104</v>
      </c>
      <c r="P443" s="132" t="s">
        <v>26</v>
      </c>
      <c r="Q443" s="32"/>
      <c r="R443" s="32"/>
      <c r="S443" s="32"/>
      <c r="T443" s="32"/>
      <c r="U443" s="32"/>
      <c r="V443" s="32"/>
      <c r="W443" s="32"/>
      <c r="X443" s="32"/>
      <c r="Y443" s="32"/>
      <c r="Z443" s="32"/>
      <c r="AA443" s="32"/>
      <c r="AB443" s="32"/>
    </row>
    <row r="444" spans="1:28" s="33" customFormat="1" ht="108.95" customHeight="1" x14ac:dyDescent="0.25">
      <c r="A444" s="300"/>
      <c r="B444" s="300"/>
      <c r="C444" s="300"/>
      <c r="D444" s="301"/>
      <c r="E444" s="302"/>
      <c r="F444" s="135"/>
      <c r="G444" s="347"/>
      <c r="H444" s="320"/>
      <c r="I444" s="295"/>
      <c r="J444" s="311"/>
      <c r="K444" s="151" t="s">
        <v>456</v>
      </c>
      <c r="L444" s="129">
        <v>44593</v>
      </c>
      <c r="M444" s="129">
        <v>44926</v>
      </c>
      <c r="N444" s="130" t="s">
        <v>14</v>
      </c>
      <c r="O444" s="152">
        <v>48710775</v>
      </c>
      <c r="P444" s="132" t="s">
        <v>26</v>
      </c>
      <c r="Q444" s="32"/>
      <c r="R444" s="32"/>
      <c r="S444" s="32"/>
      <c r="T444" s="32"/>
      <c r="U444" s="32"/>
      <c r="V444" s="32"/>
      <c r="W444" s="32"/>
      <c r="X444" s="32"/>
      <c r="Y444" s="32"/>
      <c r="Z444" s="32"/>
      <c r="AA444" s="32"/>
      <c r="AB444" s="32"/>
    </row>
    <row r="445" spans="1:28" s="33" customFormat="1" ht="108.95" customHeight="1" x14ac:dyDescent="0.25">
      <c r="A445" s="300"/>
      <c r="B445" s="300"/>
      <c r="C445" s="300"/>
      <c r="D445" s="301"/>
      <c r="E445" s="302"/>
      <c r="F445" s="135"/>
      <c r="G445" s="347"/>
      <c r="H445" s="320"/>
      <c r="I445" s="295"/>
      <c r="J445" s="311"/>
      <c r="K445" s="151" t="s">
        <v>457</v>
      </c>
      <c r="L445" s="129">
        <v>44593</v>
      </c>
      <c r="M445" s="129">
        <v>44926</v>
      </c>
      <c r="N445" s="130" t="s">
        <v>14</v>
      </c>
      <c r="O445" s="152">
        <v>45710775</v>
      </c>
      <c r="P445" s="132" t="s">
        <v>26</v>
      </c>
      <c r="Q445" s="32"/>
      <c r="R445" s="32"/>
      <c r="S445" s="32"/>
      <c r="T445" s="32"/>
      <c r="U445" s="32"/>
      <c r="V445" s="32"/>
      <c r="W445" s="32"/>
      <c r="X445" s="32"/>
      <c r="Y445" s="32"/>
      <c r="Z445" s="32"/>
      <c r="AA445" s="32"/>
      <c r="AB445" s="32"/>
    </row>
    <row r="446" spans="1:28" s="33" customFormat="1" ht="130.5" customHeight="1" x14ac:dyDescent="0.25">
      <c r="A446" s="300"/>
      <c r="B446" s="300"/>
      <c r="C446" s="300"/>
      <c r="D446" s="301"/>
      <c r="E446" s="302"/>
      <c r="F446" s="135"/>
      <c r="G446" s="348"/>
      <c r="H446" s="321"/>
      <c r="I446" s="296"/>
      <c r="J446" s="312"/>
      <c r="K446" s="151" t="s">
        <v>458</v>
      </c>
      <c r="L446" s="129">
        <v>44593</v>
      </c>
      <c r="M446" s="129">
        <v>44926</v>
      </c>
      <c r="N446" s="130" t="s">
        <v>14</v>
      </c>
      <c r="O446" s="152">
        <v>48710775</v>
      </c>
      <c r="P446" s="132" t="s">
        <v>26</v>
      </c>
      <c r="Q446" s="32"/>
      <c r="R446" s="32"/>
      <c r="S446" s="32"/>
      <c r="T446" s="32"/>
      <c r="U446" s="32"/>
      <c r="V446" s="32"/>
      <c r="W446" s="32"/>
      <c r="X446" s="32"/>
      <c r="Y446" s="32"/>
      <c r="Z446" s="32"/>
      <c r="AA446" s="32"/>
      <c r="AB446" s="32"/>
    </row>
    <row r="447" spans="1:28" s="33" customFormat="1" ht="108.95" customHeight="1" x14ac:dyDescent="0.25">
      <c r="A447" s="300" t="s">
        <v>46</v>
      </c>
      <c r="B447" s="300" t="s">
        <v>53</v>
      </c>
      <c r="C447" s="300" t="s">
        <v>7</v>
      </c>
      <c r="D447" s="301" t="s">
        <v>459</v>
      </c>
      <c r="E447" s="302" t="s">
        <v>966</v>
      </c>
      <c r="F447" s="135"/>
      <c r="G447" s="303" t="s">
        <v>1035</v>
      </c>
      <c r="H447" s="319" t="s">
        <v>1036</v>
      </c>
      <c r="I447" s="294">
        <v>2022002200024</v>
      </c>
      <c r="J447" s="310" t="s">
        <v>1037</v>
      </c>
      <c r="K447" s="153" t="s">
        <v>460</v>
      </c>
      <c r="L447" s="129">
        <v>44593</v>
      </c>
      <c r="M447" s="129">
        <v>44926</v>
      </c>
      <c r="N447" s="130" t="s">
        <v>14</v>
      </c>
      <c r="O447" s="154">
        <v>24500000</v>
      </c>
      <c r="P447" s="132" t="s">
        <v>26</v>
      </c>
      <c r="Q447" s="32"/>
      <c r="R447" s="32"/>
      <c r="S447" s="32"/>
      <c r="T447" s="32"/>
      <c r="U447" s="32"/>
      <c r="V447" s="32"/>
      <c r="W447" s="32"/>
      <c r="X447" s="32"/>
      <c r="Y447" s="32"/>
      <c r="Z447" s="32"/>
      <c r="AA447" s="32"/>
      <c r="AB447" s="32"/>
    </row>
    <row r="448" spans="1:28" s="33" customFormat="1" ht="108.95" customHeight="1" x14ac:dyDescent="0.25">
      <c r="A448" s="300"/>
      <c r="B448" s="300"/>
      <c r="C448" s="300"/>
      <c r="D448" s="301"/>
      <c r="E448" s="302"/>
      <c r="F448" s="135"/>
      <c r="G448" s="304"/>
      <c r="H448" s="320"/>
      <c r="I448" s="295"/>
      <c r="J448" s="311"/>
      <c r="K448" s="153" t="s">
        <v>461</v>
      </c>
      <c r="L448" s="129">
        <v>44593</v>
      </c>
      <c r="M448" s="129">
        <v>44926</v>
      </c>
      <c r="N448" s="130" t="s">
        <v>14</v>
      </c>
      <c r="O448" s="154">
        <v>34500000</v>
      </c>
      <c r="P448" s="132" t="s">
        <v>26</v>
      </c>
      <c r="Q448" s="32"/>
      <c r="R448" s="32"/>
      <c r="S448" s="32"/>
      <c r="T448" s="32"/>
      <c r="U448" s="32"/>
      <c r="V448" s="32"/>
      <c r="W448" s="32"/>
      <c r="X448" s="32"/>
      <c r="Y448" s="32"/>
      <c r="Z448" s="32"/>
      <c r="AA448" s="32"/>
      <c r="AB448" s="32"/>
    </row>
    <row r="449" spans="1:48" s="33" customFormat="1" ht="108.95" customHeight="1" x14ac:dyDescent="0.25">
      <c r="A449" s="300"/>
      <c r="B449" s="300"/>
      <c r="C449" s="300"/>
      <c r="D449" s="301"/>
      <c r="E449" s="302"/>
      <c r="F449" s="135"/>
      <c r="G449" s="304"/>
      <c r="H449" s="320"/>
      <c r="I449" s="295"/>
      <c r="J449" s="311"/>
      <c r="K449" s="153" t="s">
        <v>462</v>
      </c>
      <c r="L449" s="129">
        <v>44593</v>
      </c>
      <c r="M449" s="129">
        <v>44926</v>
      </c>
      <c r="N449" s="130" t="s">
        <v>14</v>
      </c>
      <c r="O449" s="154">
        <v>14500000</v>
      </c>
      <c r="P449" s="132" t="s">
        <v>26</v>
      </c>
      <c r="Q449" s="32"/>
      <c r="R449" s="32"/>
      <c r="S449" s="32"/>
      <c r="T449" s="32"/>
      <c r="U449" s="32"/>
      <c r="V449" s="32"/>
      <c r="W449" s="32"/>
      <c r="X449" s="32"/>
      <c r="Y449" s="32"/>
      <c r="Z449" s="32"/>
      <c r="AA449" s="32"/>
      <c r="AB449" s="32"/>
    </row>
    <row r="450" spans="1:48" s="33" customFormat="1" ht="108.95" customHeight="1" x14ac:dyDescent="0.25">
      <c r="A450" s="300"/>
      <c r="B450" s="300"/>
      <c r="C450" s="300"/>
      <c r="D450" s="301"/>
      <c r="E450" s="302"/>
      <c r="F450" s="135"/>
      <c r="G450" s="304"/>
      <c r="H450" s="320"/>
      <c r="I450" s="295"/>
      <c r="J450" s="311"/>
      <c r="K450" s="153" t="s">
        <v>463</v>
      </c>
      <c r="L450" s="129">
        <v>44593</v>
      </c>
      <c r="M450" s="129">
        <v>44926</v>
      </c>
      <c r="N450" s="130" t="s">
        <v>14</v>
      </c>
      <c r="O450" s="154">
        <v>34500000</v>
      </c>
      <c r="P450" s="132" t="s">
        <v>26</v>
      </c>
      <c r="Q450" s="32"/>
      <c r="R450" s="32"/>
      <c r="S450" s="32"/>
      <c r="T450" s="32"/>
      <c r="U450" s="32"/>
      <c r="V450" s="32"/>
      <c r="W450" s="32"/>
      <c r="X450" s="32"/>
      <c r="Y450" s="32"/>
      <c r="Z450" s="32"/>
      <c r="AA450" s="32"/>
      <c r="AB450" s="32"/>
    </row>
    <row r="451" spans="1:48" s="33" customFormat="1" ht="108.95" customHeight="1" x14ac:dyDescent="0.25">
      <c r="A451" s="300"/>
      <c r="B451" s="300"/>
      <c r="C451" s="300"/>
      <c r="D451" s="301"/>
      <c r="E451" s="302"/>
      <c r="F451" s="135"/>
      <c r="G451" s="304"/>
      <c r="H451" s="320"/>
      <c r="I451" s="295"/>
      <c r="J451" s="311"/>
      <c r="K451" s="153" t="s">
        <v>464</v>
      </c>
      <c r="L451" s="129">
        <v>44593</v>
      </c>
      <c r="M451" s="129">
        <v>44926</v>
      </c>
      <c r="N451" s="130" t="s">
        <v>14</v>
      </c>
      <c r="O451" s="154">
        <v>1245500</v>
      </c>
      <c r="P451" s="132" t="s">
        <v>26</v>
      </c>
      <c r="Q451" s="32"/>
      <c r="R451" s="32"/>
      <c r="S451" s="32"/>
      <c r="T451" s="32"/>
      <c r="U451" s="32"/>
      <c r="V451" s="32"/>
      <c r="W451" s="32"/>
      <c r="X451" s="32"/>
      <c r="Y451" s="32"/>
      <c r="Z451" s="32"/>
      <c r="AA451" s="32"/>
      <c r="AB451" s="32"/>
    </row>
    <row r="452" spans="1:48" s="33" customFormat="1" ht="108.95" customHeight="1" x14ac:dyDescent="0.25">
      <c r="A452" s="300"/>
      <c r="B452" s="300"/>
      <c r="C452" s="300"/>
      <c r="D452" s="301"/>
      <c r="E452" s="302"/>
      <c r="F452" s="135"/>
      <c r="G452" s="304"/>
      <c r="H452" s="320"/>
      <c r="I452" s="295"/>
      <c r="J452" s="311"/>
      <c r="K452" s="153" t="s">
        <v>465</v>
      </c>
      <c r="L452" s="129">
        <v>44593</v>
      </c>
      <c r="M452" s="129">
        <v>44926</v>
      </c>
      <c r="N452" s="130" t="s">
        <v>14</v>
      </c>
      <c r="O452" s="154">
        <v>5000000</v>
      </c>
      <c r="P452" s="132" t="s">
        <v>26</v>
      </c>
      <c r="Q452" s="32"/>
      <c r="R452" s="32"/>
      <c r="S452" s="32"/>
      <c r="T452" s="32"/>
      <c r="U452" s="32"/>
      <c r="V452" s="32"/>
      <c r="W452" s="32"/>
      <c r="X452" s="32"/>
      <c r="Y452" s="32"/>
      <c r="Z452" s="32"/>
      <c r="AA452" s="32"/>
      <c r="AB452" s="32"/>
    </row>
    <row r="453" spans="1:48" s="33" customFormat="1" ht="108.95" customHeight="1" x14ac:dyDescent="0.25">
      <c r="A453" s="300"/>
      <c r="B453" s="300"/>
      <c r="C453" s="300"/>
      <c r="D453" s="301"/>
      <c r="E453" s="302"/>
      <c r="F453" s="135"/>
      <c r="G453" s="304"/>
      <c r="H453" s="320"/>
      <c r="I453" s="295"/>
      <c r="J453" s="311"/>
      <c r="K453" s="153" t="s">
        <v>466</v>
      </c>
      <c r="L453" s="129">
        <v>44593</v>
      </c>
      <c r="M453" s="129">
        <v>44926</v>
      </c>
      <c r="N453" s="130" t="s">
        <v>14</v>
      </c>
      <c r="O453" s="154">
        <v>1000000</v>
      </c>
      <c r="P453" s="132" t="s">
        <v>26</v>
      </c>
      <c r="Q453" s="32"/>
      <c r="R453" s="32"/>
      <c r="S453" s="32"/>
      <c r="T453" s="32"/>
      <c r="U453" s="32"/>
      <c r="V453" s="32"/>
      <c r="W453" s="32"/>
      <c r="X453" s="32"/>
      <c r="Y453" s="32"/>
      <c r="Z453" s="32"/>
      <c r="AA453" s="32"/>
      <c r="AB453" s="32"/>
    </row>
    <row r="454" spans="1:48" s="33" customFormat="1" ht="108.95" customHeight="1" x14ac:dyDescent="0.25">
      <c r="A454" s="300"/>
      <c r="B454" s="300"/>
      <c r="C454" s="300"/>
      <c r="D454" s="301"/>
      <c r="E454" s="302"/>
      <c r="F454" s="135"/>
      <c r="G454" s="304"/>
      <c r="H454" s="320"/>
      <c r="I454" s="295"/>
      <c r="J454" s="311"/>
      <c r="K454" s="153" t="s">
        <v>467</v>
      </c>
      <c r="L454" s="129">
        <v>44593</v>
      </c>
      <c r="M454" s="129">
        <v>44926</v>
      </c>
      <c r="N454" s="130" t="s">
        <v>14</v>
      </c>
      <c r="O454" s="154">
        <v>2000000</v>
      </c>
      <c r="P454" s="132" t="s">
        <v>26</v>
      </c>
      <c r="Q454" s="32"/>
      <c r="R454" s="32"/>
      <c r="S454" s="32"/>
      <c r="T454" s="32"/>
      <c r="U454" s="32"/>
      <c r="V454" s="32"/>
      <c r="W454" s="32"/>
      <c r="X454" s="32"/>
      <c r="Y454" s="32"/>
      <c r="Z454" s="32"/>
      <c r="AA454" s="32"/>
      <c r="AB454" s="32"/>
    </row>
    <row r="455" spans="1:48" s="33" customFormat="1" ht="108.95" customHeight="1" x14ac:dyDescent="0.25">
      <c r="A455" s="300"/>
      <c r="B455" s="300"/>
      <c r="C455" s="300"/>
      <c r="D455" s="301"/>
      <c r="E455" s="302"/>
      <c r="F455" s="135"/>
      <c r="G455" s="304"/>
      <c r="H455" s="320"/>
      <c r="I455" s="295"/>
      <c r="J455" s="311"/>
      <c r="K455" s="153" t="s">
        <v>468</v>
      </c>
      <c r="L455" s="129">
        <v>44593</v>
      </c>
      <c r="M455" s="129">
        <v>44926</v>
      </c>
      <c r="N455" s="130" t="s">
        <v>14</v>
      </c>
      <c r="O455" s="154">
        <v>1000000</v>
      </c>
      <c r="P455" s="132" t="s">
        <v>26</v>
      </c>
      <c r="Q455" s="32"/>
      <c r="R455" s="32"/>
      <c r="S455" s="32"/>
      <c r="T455" s="32"/>
      <c r="U455" s="32"/>
      <c r="V455" s="32"/>
      <c r="W455" s="32"/>
      <c r="X455" s="32"/>
      <c r="Y455" s="32"/>
      <c r="Z455" s="32"/>
      <c r="AA455" s="32"/>
      <c r="AB455" s="32"/>
    </row>
    <row r="456" spans="1:48" s="33" customFormat="1" ht="108.95" customHeight="1" x14ac:dyDescent="0.25">
      <c r="A456" s="300"/>
      <c r="B456" s="300"/>
      <c r="C456" s="300"/>
      <c r="D456" s="301"/>
      <c r="E456" s="302"/>
      <c r="F456" s="135"/>
      <c r="G456" s="304"/>
      <c r="H456" s="320"/>
      <c r="I456" s="295"/>
      <c r="J456" s="311"/>
      <c r="K456" s="153" t="s">
        <v>469</v>
      </c>
      <c r="L456" s="129">
        <v>44593</v>
      </c>
      <c r="M456" s="129">
        <v>44926</v>
      </c>
      <c r="N456" s="130" t="s">
        <v>14</v>
      </c>
      <c r="O456" s="154">
        <v>1000000</v>
      </c>
      <c r="P456" s="132" t="s">
        <v>26</v>
      </c>
      <c r="Q456" s="32"/>
      <c r="R456" s="32"/>
      <c r="S456" s="32"/>
      <c r="T456" s="32"/>
      <c r="U456" s="32"/>
      <c r="V456" s="32"/>
      <c r="W456" s="32"/>
      <c r="X456" s="32"/>
      <c r="Y456" s="32"/>
      <c r="Z456" s="32"/>
      <c r="AA456" s="32"/>
      <c r="AB456" s="32"/>
    </row>
    <row r="457" spans="1:48" s="32" customFormat="1" ht="108.95" customHeight="1" x14ac:dyDescent="0.25">
      <c r="A457" s="300"/>
      <c r="B457" s="300"/>
      <c r="C457" s="300"/>
      <c r="D457" s="301"/>
      <c r="E457" s="302"/>
      <c r="F457" s="135"/>
      <c r="G457" s="305"/>
      <c r="H457" s="321"/>
      <c r="I457" s="296"/>
      <c r="J457" s="312"/>
      <c r="K457" s="153" t="s">
        <v>470</v>
      </c>
      <c r="L457" s="129">
        <v>44593</v>
      </c>
      <c r="M457" s="129">
        <v>44926</v>
      </c>
      <c r="N457" s="130" t="s">
        <v>14</v>
      </c>
      <c r="O457" s="154">
        <v>12000000</v>
      </c>
      <c r="P457" s="132" t="s">
        <v>26</v>
      </c>
    </row>
    <row r="458" spans="1:48" ht="132.6" customHeight="1" x14ac:dyDescent="0.25">
      <c r="A458" s="161" t="s">
        <v>46</v>
      </c>
      <c r="B458" s="161" t="s">
        <v>53</v>
      </c>
      <c r="C458" s="161" t="s">
        <v>7</v>
      </c>
      <c r="D458" s="156" t="s">
        <v>471</v>
      </c>
      <c r="E458" s="349" t="s">
        <v>1038</v>
      </c>
      <c r="F458" s="155"/>
      <c r="G458" s="157" t="s">
        <v>1039</v>
      </c>
      <c r="H458" s="352" t="s">
        <v>472</v>
      </c>
      <c r="I458" s="355">
        <v>2022002200032</v>
      </c>
      <c r="J458" s="358" t="s">
        <v>473</v>
      </c>
      <c r="K458" s="183" t="s">
        <v>474</v>
      </c>
      <c r="L458" s="158">
        <v>44562</v>
      </c>
      <c r="M458" s="158">
        <v>44926</v>
      </c>
      <c r="N458" s="159" t="s">
        <v>2</v>
      </c>
      <c r="O458" s="160">
        <v>60000000</v>
      </c>
      <c r="P458" s="161" t="s">
        <v>27</v>
      </c>
      <c r="AC458" s="1"/>
      <c r="AD458" s="1"/>
      <c r="AE458" s="1"/>
      <c r="AF458" s="1"/>
      <c r="AG458" s="1"/>
      <c r="AH458" s="1"/>
      <c r="AI458" s="1"/>
      <c r="AJ458" s="1"/>
      <c r="AK458" s="1"/>
      <c r="AL458" s="1"/>
      <c r="AM458" s="1"/>
      <c r="AN458" s="1"/>
      <c r="AO458" s="1"/>
      <c r="AP458" s="1"/>
      <c r="AQ458" s="1"/>
      <c r="AR458" s="1"/>
      <c r="AS458" s="1"/>
      <c r="AT458" s="1"/>
      <c r="AU458" s="1"/>
      <c r="AV458" s="1"/>
    </row>
    <row r="459" spans="1:48" ht="87.6" customHeight="1" x14ac:dyDescent="0.25">
      <c r="A459" s="161" t="s">
        <v>46</v>
      </c>
      <c r="B459" s="161" t="s">
        <v>53</v>
      </c>
      <c r="C459" s="161" t="s">
        <v>7</v>
      </c>
      <c r="D459" s="361" t="s">
        <v>475</v>
      </c>
      <c r="E459" s="350"/>
      <c r="F459" s="155"/>
      <c r="G459" s="364" t="s">
        <v>1040</v>
      </c>
      <c r="H459" s="353"/>
      <c r="I459" s="356"/>
      <c r="J459" s="359"/>
      <c r="K459" s="183" t="s">
        <v>476</v>
      </c>
      <c r="L459" s="158">
        <v>44562</v>
      </c>
      <c r="M459" s="158">
        <v>44926</v>
      </c>
      <c r="N459" s="159" t="s">
        <v>2</v>
      </c>
      <c r="O459" s="162">
        <v>1000000</v>
      </c>
      <c r="P459" s="161" t="s">
        <v>27</v>
      </c>
      <c r="AC459" s="1"/>
      <c r="AD459" s="1"/>
      <c r="AE459" s="1"/>
      <c r="AF459" s="1"/>
      <c r="AG459" s="1"/>
      <c r="AH459" s="1"/>
      <c r="AI459" s="1"/>
      <c r="AJ459" s="1"/>
      <c r="AK459" s="1"/>
      <c r="AL459" s="1"/>
      <c r="AM459" s="1"/>
      <c r="AN459" s="1"/>
      <c r="AO459" s="1"/>
      <c r="AP459" s="1"/>
      <c r="AQ459" s="1"/>
      <c r="AR459" s="1"/>
      <c r="AS459" s="1"/>
      <c r="AT459" s="1"/>
      <c r="AU459" s="1"/>
      <c r="AV459" s="1"/>
    </row>
    <row r="460" spans="1:48" ht="105" customHeight="1" x14ac:dyDescent="0.25">
      <c r="A460" s="161" t="s">
        <v>46</v>
      </c>
      <c r="B460" s="161" t="s">
        <v>53</v>
      </c>
      <c r="C460" s="161" t="s">
        <v>7</v>
      </c>
      <c r="D460" s="362"/>
      <c r="E460" s="350"/>
      <c r="F460" s="155"/>
      <c r="G460" s="365"/>
      <c r="H460" s="353"/>
      <c r="I460" s="356"/>
      <c r="J460" s="359"/>
      <c r="K460" s="183" t="s">
        <v>477</v>
      </c>
      <c r="L460" s="158">
        <v>44562</v>
      </c>
      <c r="M460" s="158">
        <v>44926</v>
      </c>
      <c r="N460" s="159" t="s">
        <v>23</v>
      </c>
      <c r="O460" s="162">
        <v>1233443524</v>
      </c>
      <c r="P460" s="161" t="s">
        <v>27</v>
      </c>
      <c r="AC460" s="1"/>
      <c r="AD460" s="1"/>
      <c r="AE460" s="1"/>
      <c r="AF460" s="1"/>
      <c r="AG460" s="1"/>
      <c r="AH460" s="1"/>
      <c r="AI460" s="1"/>
      <c r="AJ460" s="1"/>
      <c r="AK460" s="1"/>
      <c r="AL460" s="1"/>
      <c r="AM460" s="1"/>
      <c r="AN460" s="1"/>
      <c r="AO460" s="1"/>
      <c r="AP460" s="1"/>
      <c r="AQ460" s="1"/>
      <c r="AR460" s="1"/>
      <c r="AS460" s="1"/>
      <c r="AT460" s="1"/>
      <c r="AU460" s="1"/>
      <c r="AV460" s="1"/>
    </row>
    <row r="461" spans="1:48" ht="99" customHeight="1" x14ac:dyDescent="0.25">
      <c r="A461" s="161" t="s">
        <v>46</v>
      </c>
      <c r="B461" s="161" t="s">
        <v>53</v>
      </c>
      <c r="C461" s="161" t="s">
        <v>7</v>
      </c>
      <c r="D461" s="363"/>
      <c r="E461" s="350"/>
      <c r="F461" s="155"/>
      <c r="G461" s="366"/>
      <c r="H461" s="353"/>
      <c r="I461" s="356"/>
      <c r="J461" s="359"/>
      <c r="K461" s="183" t="s">
        <v>478</v>
      </c>
      <c r="L461" s="158">
        <v>44562</v>
      </c>
      <c r="M461" s="158">
        <v>44926</v>
      </c>
      <c r="N461" s="159" t="s">
        <v>2</v>
      </c>
      <c r="O461" s="162">
        <v>5932712841</v>
      </c>
      <c r="P461" s="161" t="s">
        <v>26</v>
      </c>
      <c r="AC461" s="1"/>
      <c r="AD461" s="1"/>
      <c r="AE461" s="1"/>
      <c r="AF461" s="1"/>
      <c r="AG461" s="1"/>
      <c r="AH461" s="1"/>
      <c r="AI461" s="1"/>
      <c r="AJ461" s="1"/>
      <c r="AK461" s="1"/>
      <c r="AL461" s="1"/>
      <c r="AM461" s="1"/>
      <c r="AN461" s="1"/>
      <c r="AO461" s="1"/>
      <c r="AP461" s="1"/>
      <c r="AQ461" s="1"/>
      <c r="AR461" s="1"/>
      <c r="AS461" s="1"/>
      <c r="AT461" s="1"/>
      <c r="AU461" s="1"/>
      <c r="AV461" s="1"/>
    </row>
    <row r="462" spans="1:48" ht="119.25" customHeight="1" x14ac:dyDescent="0.25">
      <c r="A462" s="167" t="s">
        <v>46</v>
      </c>
      <c r="B462" s="167" t="s">
        <v>53</v>
      </c>
      <c r="C462" s="167" t="s">
        <v>7</v>
      </c>
      <c r="D462" s="361" t="s">
        <v>479</v>
      </c>
      <c r="E462" s="350"/>
      <c r="F462" s="163"/>
      <c r="G462" s="364" t="s">
        <v>1041</v>
      </c>
      <c r="H462" s="353"/>
      <c r="I462" s="356"/>
      <c r="J462" s="359"/>
      <c r="K462" s="183" t="s">
        <v>480</v>
      </c>
      <c r="L462" s="164">
        <v>44562</v>
      </c>
      <c r="M462" s="164">
        <v>44926</v>
      </c>
      <c r="N462" s="165" t="s">
        <v>2</v>
      </c>
      <c r="O462" s="166">
        <v>209000000</v>
      </c>
      <c r="P462" s="167" t="s">
        <v>27</v>
      </c>
      <c r="AC462" s="1"/>
      <c r="AD462" s="1"/>
      <c r="AE462" s="1"/>
      <c r="AF462" s="1"/>
      <c r="AG462" s="1"/>
      <c r="AH462" s="1"/>
      <c r="AI462" s="1"/>
      <c r="AJ462" s="1"/>
      <c r="AK462" s="1"/>
      <c r="AL462" s="1"/>
      <c r="AM462" s="1"/>
      <c r="AN462" s="1"/>
      <c r="AO462" s="1"/>
      <c r="AP462" s="1"/>
      <c r="AQ462" s="1"/>
      <c r="AR462" s="1"/>
      <c r="AS462" s="1"/>
      <c r="AT462" s="1"/>
      <c r="AU462" s="1"/>
      <c r="AV462" s="1"/>
    </row>
    <row r="463" spans="1:48" ht="85.5" customHeight="1" x14ac:dyDescent="0.25">
      <c r="A463" s="167" t="s">
        <v>46</v>
      </c>
      <c r="B463" s="167" t="s">
        <v>53</v>
      </c>
      <c r="C463" s="167" t="s">
        <v>7</v>
      </c>
      <c r="D463" s="363"/>
      <c r="E463" s="351"/>
      <c r="F463" s="163"/>
      <c r="G463" s="366"/>
      <c r="H463" s="354"/>
      <c r="I463" s="357"/>
      <c r="J463" s="360"/>
      <c r="K463" s="183" t="s">
        <v>481</v>
      </c>
      <c r="L463" s="164">
        <v>44562</v>
      </c>
      <c r="M463" s="164">
        <v>44926</v>
      </c>
      <c r="N463" s="165" t="s">
        <v>2</v>
      </c>
      <c r="O463" s="166">
        <v>17279799580</v>
      </c>
      <c r="P463" s="167" t="s">
        <v>27</v>
      </c>
      <c r="AC463" s="1"/>
      <c r="AD463" s="1"/>
      <c r="AE463" s="1"/>
      <c r="AF463" s="1"/>
      <c r="AG463" s="1"/>
      <c r="AH463" s="1"/>
      <c r="AI463" s="1"/>
      <c r="AJ463" s="1"/>
      <c r="AK463" s="1"/>
      <c r="AL463" s="1"/>
      <c r="AM463" s="1"/>
      <c r="AN463" s="1"/>
      <c r="AO463" s="1"/>
      <c r="AP463" s="1"/>
      <c r="AQ463" s="1"/>
      <c r="AR463" s="1"/>
      <c r="AS463" s="1"/>
      <c r="AT463" s="1"/>
      <c r="AU463" s="1"/>
      <c r="AV463" s="1"/>
    </row>
    <row r="464" spans="1:48" ht="85.5" customHeight="1" x14ac:dyDescent="0.25">
      <c r="A464" s="167"/>
      <c r="B464" s="167"/>
      <c r="C464" s="167"/>
      <c r="D464" s="367" t="s">
        <v>1042</v>
      </c>
      <c r="E464" s="370" t="s">
        <v>1043</v>
      </c>
      <c r="F464" s="163"/>
      <c r="G464" s="373" t="s">
        <v>1044</v>
      </c>
      <c r="H464" s="376" t="s">
        <v>1045</v>
      </c>
      <c r="I464" s="377">
        <v>2022002200016</v>
      </c>
      <c r="J464" s="380" t="s">
        <v>1046</v>
      </c>
      <c r="K464" s="183" t="s">
        <v>1047</v>
      </c>
      <c r="L464" s="164"/>
      <c r="M464" s="164"/>
      <c r="N464" s="165"/>
      <c r="O464" s="166">
        <v>27253163.136363637</v>
      </c>
      <c r="P464" s="169" t="s">
        <v>26</v>
      </c>
      <c r="AC464" s="1"/>
      <c r="AD464" s="1"/>
      <c r="AE464" s="1"/>
      <c r="AF464" s="1"/>
      <c r="AG464" s="1"/>
      <c r="AH464" s="1"/>
      <c r="AI464" s="1"/>
      <c r="AJ464" s="1"/>
      <c r="AK464" s="1"/>
      <c r="AL464" s="1"/>
      <c r="AM464" s="1"/>
      <c r="AN464" s="1"/>
      <c r="AO464" s="1"/>
      <c r="AP464" s="1"/>
      <c r="AQ464" s="1"/>
      <c r="AR464" s="1"/>
      <c r="AS464" s="1"/>
      <c r="AT464" s="1"/>
      <c r="AU464" s="1"/>
      <c r="AV464" s="1"/>
    </row>
    <row r="465" spans="1:48" ht="85.5" customHeight="1" x14ac:dyDescent="0.25">
      <c r="A465" s="167"/>
      <c r="B465" s="167"/>
      <c r="C465" s="167"/>
      <c r="D465" s="368"/>
      <c r="E465" s="371"/>
      <c r="F465" s="163"/>
      <c r="G465" s="374"/>
      <c r="H465" s="376"/>
      <c r="I465" s="378"/>
      <c r="J465" s="381"/>
      <c r="K465" s="183" t="s">
        <v>1048</v>
      </c>
      <c r="L465" s="164"/>
      <c r="M465" s="164"/>
      <c r="N465" s="165"/>
      <c r="O465" s="166">
        <v>27253163.136363637</v>
      </c>
      <c r="P465" s="169" t="s">
        <v>26</v>
      </c>
      <c r="AC465" s="1"/>
      <c r="AD465" s="1"/>
      <c r="AE465" s="1"/>
      <c r="AF465" s="1"/>
      <c r="AG465" s="1"/>
      <c r="AH465" s="1"/>
      <c r="AI465" s="1"/>
      <c r="AJ465" s="1"/>
      <c r="AK465" s="1"/>
      <c r="AL465" s="1"/>
      <c r="AM465" s="1"/>
      <c r="AN465" s="1"/>
      <c r="AO465" s="1"/>
      <c r="AP465" s="1"/>
      <c r="AQ465" s="1"/>
      <c r="AR465" s="1"/>
      <c r="AS465" s="1"/>
      <c r="AT465" s="1"/>
      <c r="AU465" s="1"/>
      <c r="AV465" s="1"/>
    </row>
    <row r="466" spans="1:48" ht="85.5" customHeight="1" x14ac:dyDescent="0.25">
      <c r="A466" s="167"/>
      <c r="B466" s="167"/>
      <c r="C466" s="167"/>
      <c r="D466" s="368"/>
      <c r="E466" s="371"/>
      <c r="F466" s="163"/>
      <c r="G466" s="374"/>
      <c r="H466" s="376"/>
      <c r="I466" s="378"/>
      <c r="J466" s="381"/>
      <c r="K466" s="183" t="s">
        <v>1049</v>
      </c>
      <c r="L466" s="164"/>
      <c r="M466" s="164"/>
      <c r="N466" s="165"/>
      <c r="O466" s="166">
        <v>27253163.136363637</v>
      </c>
      <c r="P466" s="169" t="s">
        <v>26</v>
      </c>
      <c r="AC466" s="1"/>
      <c r="AD466" s="1"/>
      <c r="AE466" s="1"/>
      <c r="AF466" s="1"/>
      <c r="AG466" s="1"/>
      <c r="AH466" s="1"/>
      <c r="AI466" s="1"/>
      <c r="AJ466" s="1"/>
      <c r="AK466" s="1"/>
      <c r="AL466" s="1"/>
      <c r="AM466" s="1"/>
      <c r="AN466" s="1"/>
      <c r="AO466" s="1"/>
      <c r="AP466" s="1"/>
      <c r="AQ466" s="1"/>
      <c r="AR466" s="1"/>
      <c r="AS466" s="1"/>
      <c r="AT466" s="1"/>
      <c r="AU466" s="1"/>
      <c r="AV466" s="1"/>
    </row>
    <row r="467" spans="1:48" ht="85.5" customHeight="1" x14ac:dyDescent="0.25">
      <c r="A467" s="167"/>
      <c r="B467" s="167"/>
      <c r="C467" s="167"/>
      <c r="D467" s="368"/>
      <c r="E467" s="371"/>
      <c r="F467" s="163"/>
      <c r="G467" s="374"/>
      <c r="H467" s="376"/>
      <c r="I467" s="378"/>
      <c r="J467" s="381"/>
      <c r="K467" s="183" t="s">
        <v>1050</v>
      </c>
      <c r="L467" s="164"/>
      <c r="M467" s="164"/>
      <c r="N467" s="165"/>
      <c r="O467" s="166">
        <v>27253163.136363637</v>
      </c>
      <c r="P467" s="169" t="s">
        <v>26</v>
      </c>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row>
    <row r="468" spans="1:48" ht="85.5" customHeight="1" x14ac:dyDescent="0.25">
      <c r="A468" s="167"/>
      <c r="B468" s="167"/>
      <c r="C468" s="167"/>
      <c r="D468" s="368"/>
      <c r="E468" s="371"/>
      <c r="F468" s="163"/>
      <c r="G468" s="374"/>
      <c r="H468" s="376"/>
      <c r="I468" s="378"/>
      <c r="J468" s="381"/>
      <c r="K468" s="183" t="s">
        <v>1051</v>
      </c>
      <c r="L468" s="164"/>
      <c r="M468" s="164"/>
      <c r="N468" s="165"/>
      <c r="O468" s="166">
        <v>27253163.136363637</v>
      </c>
      <c r="P468" s="169" t="s">
        <v>26</v>
      </c>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row>
    <row r="469" spans="1:48" ht="85.5" customHeight="1" x14ac:dyDescent="0.25">
      <c r="A469" s="167"/>
      <c r="B469" s="167"/>
      <c r="C469" s="167"/>
      <c r="D469" s="368"/>
      <c r="E469" s="371"/>
      <c r="F469" s="163"/>
      <c r="G469" s="374"/>
      <c r="H469" s="376"/>
      <c r="I469" s="378"/>
      <c r="J469" s="381"/>
      <c r="K469" s="183" t="s">
        <v>1052</v>
      </c>
      <c r="L469" s="164"/>
      <c r="M469" s="164"/>
      <c r="N469" s="165"/>
      <c r="O469" s="166">
        <v>27253163.136363637</v>
      </c>
      <c r="P469" s="169" t="s">
        <v>26</v>
      </c>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row>
    <row r="470" spans="1:48" ht="85.5" customHeight="1" x14ac:dyDescent="0.25">
      <c r="A470" s="167"/>
      <c r="B470" s="167"/>
      <c r="C470" s="167"/>
      <c r="D470" s="368"/>
      <c r="E470" s="371"/>
      <c r="F470" s="163"/>
      <c r="G470" s="374"/>
      <c r="H470" s="376"/>
      <c r="I470" s="378"/>
      <c r="J470" s="381"/>
      <c r="K470" s="183" t="s">
        <v>1053</v>
      </c>
      <c r="L470" s="164"/>
      <c r="M470" s="164"/>
      <c r="N470" s="165"/>
      <c r="O470" s="166">
        <v>27253163.136363637</v>
      </c>
      <c r="P470" s="169" t="s">
        <v>26</v>
      </c>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row>
    <row r="471" spans="1:48" ht="85.5" customHeight="1" x14ac:dyDescent="0.25">
      <c r="A471" s="167"/>
      <c r="B471" s="167"/>
      <c r="C471" s="167"/>
      <c r="D471" s="368"/>
      <c r="E471" s="371"/>
      <c r="F471" s="163"/>
      <c r="G471" s="374"/>
      <c r="H471" s="376"/>
      <c r="I471" s="378"/>
      <c r="J471" s="381"/>
      <c r="K471" s="183" t="s">
        <v>1054</v>
      </c>
      <c r="L471" s="164"/>
      <c r="M471" s="164"/>
      <c r="N471" s="165"/>
      <c r="O471" s="166">
        <v>27253163.136363637</v>
      </c>
      <c r="P471" s="169" t="s">
        <v>26</v>
      </c>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row>
    <row r="472" spans="1:48" ht="85.5" customHeight="1" x14ac:dyDescent="0.25">
      <c r="A472" s="167"/>
      <c r="B472" s="167"/>
      <c r="C472" s="167"/>
      <c r="D472" s="368"/>
      <c r="E472" s="371"/>
      <c r="F472" s="163"/>
      <c r="G472" s="374"/>
      <c r="H472" s="376"/>
      <c r="I472" s="378"/>
      <c r="J472" s="381"/>
      <c r="K472" s="183" t="s">
        <v>1055</v>
      </c>
      <c r="L472" s="164"/>
      <c r="M472" s="164"/>
      <c r="N472" s="165"/>
      <c r="O472" s="166">
        <v>27253163.136363637</v>
      </c>
      <c r="P472" s="169" t="s">
        <v>26</v>
      </c>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row>
    <row r="473" spans="1:48" ht="85.5" customHeight="1" x14ac:dyDescent="0.25">
      <c r="A473" s="167"/>
      <c r="B473" s="167"/>
      <c r="C473" s="167"/>
      <c r="D473" s="368"/>
      <c r="E473" s="371"/>
      <c r="F473" s="163"/>
      <c r="G473" s="374"/>
      <c r="H473" s="376"/>
      <c r="I473" s="378"/>
      <c r="J473" s="381"/>
      <c r="K473" s="183" t="s">
        <v>1056</v>
      </c>
      <c r="L473" s="164"/>
      <c r="M473" s="164"/>
      <c r="N473" s="165"/>
      <c r="O473" s="166">
        <v>27253163.136363637</v>
      </c>
      <c r="P473" s="169" t="s">
        <v>26</v>
      </c>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row>
    <row r="474" spans="1:48" ht="85.5" customHeight="1" x14ac:dyDescent="0.25">
      <c r="A474" s="167"/>
      <c r="B474" s="167"/>
      <c r="C474" s="167"/>
      <c r="D474" s="369"/>
      <c r="E474" s="371"/>
      <c r="F474" s="163"/>
      <c r="G474" s="375"/>
      <c r="H474" s="376"/>
      <c r="I474" s="378"/>
      <c r="J474" s="381"/>
      <c r="K474" s="183" t="s">
        <v>1057</v>
      </c>
      <c r="L474" s="164"/>
      <c r="M474" s="164"/>
      <c r="N474" s="165"/>
      <c r="O474" s="166">
        <v>27253163.136363637</v>
      </c>
      <c r="P474" s="169" t="s">
        <v>26</v>
      </c>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row>
    <row r="475" spans="1:48" ht="85.5" customHeight="1" x14ac:dyDescent="0.25">
      <c r="A475" s="167"/>
      <c r="B475" s="167"/>
      <c r="C475" s="167"/>
      <c r="D475" s="170" t="s">
        <v>1058</v>
      </c>
      <c r="E475" s="371"/>
      <c r="F475" s="163"/>
      <c r="G475" s="157" t="s">
        <v>1059</v>
      </c>
      <c r="H475" s="376"/>
      <c r="I475" s="378"/>
      <c r="J475" s="381"/>
      <c r="K475" s="183" t="s">
        <v>1060</v>
      </c>
      <c r="L475" s="164"/>
      <c r="M475" s="164"/>
      <c r="N475" s="165"/>
      <c r="O475" s="166">
        <v>94293848.791666687</v>
      </c>
      <c r="P475" s="169" t="s">
        <v>26</v>
      </c>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row>
    <row r="476" spans="1:48" ht="85.5" customHeight="1" x14ac:dyDescent="0.25">
      <c r="A476" s="167"/>
      <c r="B476" s="167"/>
      <c r="C476" s="167"/>
      <c r="D476" s="361" t="s">
        <v>1061</v>
      </c>
      <c r="E476" s="371"/>
      <c r="F476" s="163"/>
      <c r="G476" s="364" t="s">
        <v>1062</v>
      </c>
      <c r="H476" s="376"/>
      <c r="I476" s="378"/>
      <c r="J476" s="381"/>
      <c r="K476" s="183" t="s">
        <v>1063</v>
      </c>
      <c r="L476" s="164"/>
      <c r="M476" s="164"/>
      <c r="N476" s="165"/>
      <c r="O476" s="166">
        <v>94293848.791666687</v>
      </c>
      <c r="P476" s="169" t="s">
        <v>26</v>
      </c>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row>
    <row r="477" spans="1:48" ht="85.5" customHeight="1" x14ac:dyDescent="0.25">
      <c r="A477" s="167"/>
      <c r="B477" s="167"/>
      <c r="C477" s="167"/>
      <c r="D477" s="362"/>
      <c r="E477" s="371"/>
      <c r="F477" s="163"/>
      <c r="G477" s="365"/>
      <c r="H477" s="376"/>
      <c r="I477" s="378"/>
      <c r="J477" s="381"/>
      <c r="K477" s="183" t="s">
        <v>1064</v>
      </c>
      <c r="L477" s="164"/>
      <c r="M477" s="164"/>
      <c r="N477" s="165"/>
      <c r="O477" s="166">
        <v>94293848.791666687</v>
      </c>
      <c r="P477" s="169" t="s">
        <v>26</v>
      </c>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row>
    <row r="478" spans="1:48" ht="85.5" customHeight="1" x14ac:dyDescent="0.25">
      <c r="A478" s="167"/>
      <c r="B478" s="167"/>
      <c r="C478" s="167"/>
      <c r="D478" s="363"/>
      <c r="E478" s="371"/>
      <c r="F478" s="163"/>
      <c r="G478" s="366"/>
      <c r="H478" s="376"/>
      <c r="I478" s="378"/>
      <c r="J478" s="381"/>
      <c r="K478" s="183" t="s">
        <v>1065</v>
      </c>
      <c r="L478" s="164"/>
      <c r="M478" s="164"/>
      <c r="N478" s="165"/>
      <c r="O478" s="166">
        <v>94293848.791666687</v>
      </c>
      <c r="P478" s="169" t="s">
        <v>26</v>
      </c>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row>
    <row r="479" spans="1:48" ht="85.5" customHeight="1" x14ac:dyDescent="0.25">
      <c r="A479" s="167"/>
      <c r="B479" s="167"/>
      <c r="C479" s="167"/>
      <c r="D479" s="331" t="s">
        <v>1066</v>
      </c>
      <c r="E479" s="371"/>
      <c r="F479" s="163"/>
      <c r="G479" s="364" t="s">
        <v>1067</v>
      </c>
      <c r="H479" s="376"/>
      <c r="I479" s="378"/>
      <c r="J479" s="381"/>
      <c r="K479" s="183" t="s">
        <v>1068</v>
      </c>
      <c r="L479" s="164"/>
      <c r="M479" s="164"/>
      <c r="N479" s="165"/>
      <c r="O479" s="166">
        <v>66839577.028333336</v>
      </c>
      <c r="P479" s="169" t="s">
        <v>26</v>
      </c>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row>
    <row r="480" spans="1:48" ht="85.5" customHeight="1" x14ac:dyDescent="0.25">
      <c r="A480" s="167"/>
      <c r="B480" s="167"/>
      <c r="C480" s="167"/>
      <c r="D480" s="332"/>
      <c r="E480" s="371"/>
      <c r="F480" s="163"/>
      <c r="G480" s="365"/>
      <c r="H480" s="376"/>
      <c r="I480" s="378"/>
      <c r="J480" s="381"/>
      <c r="K480" s="183" t="s">
        <v>1069</v>
      </c>
      <c r="L480" s="164"/>
      <c r="M480" s="164"/>
      <c r="N480" s="165"/>
      <c r="O480" s="166">
        <v>66839577.028333336</v>
      </c>
      <c r="P480" s="169" t="s">
        <v>26</v>
      </c>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row>
    <row r="481" spans="1:48" ht="85.5" customHeight="1" x14ac:dyDescent="0.25">
      <c r="A481" s="167"/>
      <c r="B481" s="167"/>
      <c r="C481" s="167"/>
      <c r="D481" s="332"/>
      <c r="E481" s="371"/>
      <c r="F481" s="163"/>
      <c r="G481" s="365"/>
      <c r="H481" s="376"/>
      <c r="I481" s="378"/>
      <c r="J481" s="381"/>
      <c r="K481" s="183" t="s">
        <v>1070</v>
      </c>
      <c r="L481" s="164"/>
      <c r="M481" s="164"/>
      <c r="N481" s="165"/>
      <c r="O481" s="166">
        <v>66839577.028333336</v>
      </c>
      <c r="P481" s="169" t="s">
        <v>26</v>
      </c>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row>
    <row r="482" spans="1:48" ht="85.5" customHeight="1" x14ac:dyDescent="0.25">
      <c r="A482" s="167"/>
      <c r="B482" s="167"/>
      <c r="C482" s="167"/>
      <c r="D482" s="332"/>
      <c r="E482" s="371"/>
      <c r="F482" s="163"/>
      <c r="G482" s="365"/>
      <c r="H482" s="376"/>
      <c r="I482" s="378"/>
      <c r="J482" s="381"/>
      <c r="K482" s="183" t="s">
        <v>1071</v>
      </c>
      <c r="L482" s="164"/>
      <c r="M482" s="164"/>
      <c r="N482" s="165"/>
      <c r="O482" s="166">
        <v>176523274</v>
      </c>
      <c r="P482" s="169" t="s">
        <v>26</v>
      </c>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row>
    <row r="483" spans="1:48" ht="85.5" customHeight="1" x14ac:dyDescent="0.25">
      <c r="A483" s="167"/>
      <c r="B483" s="167"/>
      <c r="C483" s="167"/>
      <c r="D483" s="332"/>
      <c r="E483" s="371"/>
      <c r="F483" s="163"/>
      <c r="G483" s="365"/>
      <c r="H483" s="376"/>
      <c r="I483" s="378"/>
      <c r="J483" s="381"/>
      <c r="K483" s="183" t="s">
        <v>1072</v>
      </c>
      <c r="L483" s="164"/>
      <c r="M483" s="164"/>
      <c r="N483" s="165"/>
      <c r="O483" s="166">
        <v>50000000</v>
      </c>
      <c r="P483" s="169" t="s">
        <v>26</v>
      </c>
      <c r="AC483" s="1"/>
      <c r="AD483" s="1"/>
      <c r="AE483" s="1"/>
      <c r="AF483" s="1"/>
      <c r="AG483" s="1"/>
      <c r="AH483" s="1"/>
      <c r="AI483" s="1"/>
      <c r="AJ483" s="1"/>
      <c r="AK483" s="1"/>
      <c r="AL483" s="1"/>
      <c r="AM483" s="1"/>
      <c r="AN483" s="1"/>
      <c r="AO483" s="1"/>
      <c r="AP483" s="1"/>
      <c r="AQ483" s="1"/>
      <c r="AR483" s="1"/>
      <c r="AS483" s="1"/>
      <c r="AT483" s="1"/>
      <c r="AU483" s="1"/>
      <c r="AV483" s="1"/>
    </row>
    <row r="484" spans="1:48" ht="85.5" customHeight="1" x14ac:dyDescent="0.25">
      <c r="A484" s="167"/>
      <c r="B484" s="167"/>
      <c r="C484" s="167"/>
      <c r="D484" s="332"/>
      <c r="E484" s="371"/>
      <c r="F484" s="163"/>
      <c r="G484" s="365"/>
      <c r="H484" s="376"/>
      <c r="I484" s="378"/>
      <c r="J484" s="381"/>
      <c r="K484" s="183" t="s">
        <v>1073</v>
      </c>
      <c r="L484" s="164"/>
      <c r="M484" s="164"/>
      <c r="N484" s="165"/>
      <c r="O484" s="166">
        <v>66839577.028333336</v>
      </c>
      <c r="P484" s="169" t="s">
        <v>26</v>
      </c>
      <c r="AC484" s="1"/>
      <c r="AD484" s="1"/>
      <c r="AE484" s="1"/>
      <c r="AF484" s="1"/>
      <c r="AG484" s="1"/>
      <c r="AH484" s="1"/>
      <c r="AI484" s="1"/>
      <c r="AJ484" s="1"/>
      <c r="AK484" s="1"/>
      <c r="AL484" s="1"/>
      <c r="AM484" s="1"/>
      <c r="AN484" s="1"/>
      <c r="AO484" s="1"/>
      <c r="AP484" s="1"/>
      <c r="AQ484" s="1"/>
      <c r="AR484" s="1"/>
      <c r="AS484" s="1"/>
      <c r="AT484" s="1"/>
      <c r="AU484" s="1"/>
      <c r="AV484" s="1"/>
    </row>
    <row r="485" spans="1:48" ht="85.5" customHeight="1" x14ac:dyDescent="0.25">
      <c r="A485" s="167"/>
      <c r="B485" s="167"/>
      <c r="C485" s="167"/>
      <c r="D485" s="332"/>
      <c r="E485" s="371"/>
      <c r="F485" s="163"/>
      <c r="G485" s="365"/>
      <c r="H485" s="376"/>
      <c r="I485" s="378"/>
      <c r="J485" s="381"/>
      <c r="K485" s="183" t="s">
        <v>1074</v>
      </c>
      <c r="L485" s="164"/>
      <c r="M485" s="164"/>
      <c r="N485" s="165"/>
      <c r="O485" s="166">
        <v>66839577.028333336</v>
      </c>
      <c r="P485" s="169" t="s">
        <v>26</v>
      </c>
      <c r="AC485" s="1"/>
      <c r="AD485" s="1"/>
      <c r="AE485" s="1"/>
      <c r="AF485" s="1"/>
      <c r="AG485" s="1"/>
      <c r="AH485" s="1"/>
      <c r="AI485" s="1"/>
      <c r="AJ485" s="1"/>
      <c r="AK485" s="1"/>
      <c r="AL485" s="1"/>
      <c r="AM485" s="1"/>
      <c r="AN485" s="1"/>
      <c r="AO485" s="1"/>
      <c r="AP485" s="1"/>
      <c r="AQ485" s="1"/>
      <c r="AR485" s="1"/>
      <c r="AS485" s="1"/>
      <c r="AT485" s="1"/>
      <c r="AU485" s="1"/>
      <c r="AV485" s="1"/>
    </row>
    <row r="486" spans="1:48" ht="85.5" customHeight="1" x14ac:dyDescent="0.25">
      <c r="A486" s="167"/>
      <c r="B486" s="167"/>
      <c r="C486" s="167"/>
      <c r="D486" s="333"/>
      <c r="E486" s="371"/>
      <c r="F486" s="163"/>
      <c r="G486" s="366"/>
      <c r="H486" s="376"/>
      <c r="I486" s="378"/>
      <c r="J486" s="381"/>
      <c r="K486" s="183" t="s">
        <v>1075</v>
      </c>
      <c r="L486" s="164"/>
      <c r="M486" s="164"/>
      <c r="N486" s="165"/>
      <c r="O486" s="166">
        <v>66839577.028333336</v>
      </c>
      <c r="P486" s="169" t="s">
        <v>26</v>
      </c>
      <c r="AC486" s="1"/>
      <c r="AD486" s="1"/>
      <c r="AE486" s="1"/>
      <c r="AF486" s="1"/>
      <c r="AG486" s="1"/>
      <c r="AH486" s="1"/>
      <c r="AI486" s="1"/>
      <c r="AJ486" s="1"/>
      <c r="AK486" s="1"/>
      <c r="AL486" s="1"/>
      <c r="AM486" s="1"/>
      <c r="AN486" s="1"/>
      <c r="AO486" s="1"/>
      <c r="AP486" s="1"/>
      <c r="AQ486" s="1"/>
      <c r="AR486" s="1"/>
      <c r="AS486" s="1"/>
      <c r="AT486" s="1"/>
      <c r="AU486" s="1"/>
      <c r="AV486" s="1"/>
    </row>
    <row r="487" spans="1:48" s="18" customFormat="1" ht="100.5" customHeight="1" x14ac:dyDescent="0.25">
      <c r="A487" s="172" t="s">
        <v>46</v>
      </c>
      <c r="B487" s="172" t="s">
        <v>53</v>
      </c>
      <c r="C487" s="172" t="s">
        <v>7</v>
      </c>
      <c r="D487" s="367" t="s">
        <v>1076</v>
      </c>
      <c r="E487" s="371"/>
      <c r="F487" s="171"/>
      <c r="G487" s="370" t="s">
        <v>1077</v>
      </c>
      <c r="H487" s="376"/>
      <c r="I487" s="378"/>
      <c r="J487" s="381"/>
      <c r="K487" s="184" t="s">
        <v>1078</v>
      </c>
      <c r="L487" s="172" t="s">
        <v>1079</v>
      </c>
      <c r="M487" s="173">
        <v>44926</v>
      </c>
      <c r="N487" s="174" t="s">
        <v>23</v>
      </c>
      <c r="O487" s="175">
        <v>108428906.88095237</v>
      </c>
      <c r="P487" s="169" t="s">
        <v>26</v>
      </c>
      <c r="Q487" s="31"/>
      <c r="R487" s="31"/>
      <c r="S487" s="31"/>
      <c r="T487" s="31"/>
      <c r="U487" s="31"/>
      <c r="V487" s="31"/>
      <c r="W487" s="31"/>
      <c r="X487" s="31"/>
      <c r="Y487" s="31"/>
      <c r="Z487" s="31"/>
      <c r="AA487" s="31"/>
      <c r="AB487" s="31"/>
    </row>
    <row r="488" spans="1:48" s="18" customFormat="1" ht="100.5" customHeight="1" x14ac:dyDescent="0.25">
      <c r="A488" s="172"/>
      <c r="B488" s="172"/>
      <c r="C488" s="172" t="s">
        <v>7</v>
      </c>
      <c r="D488" s="368"/>
      <c r="E488" s="371"/>
      <c r="F488" s="171"/>
      <c r="G488" s="371"/>
      <c r="H488" s="376"/>
      <c r="I488" s="378"/>
      <c r="J488" s="381"/>
      <c r="K488" s="184" t="s">
        <v>1080</v>
      </c>
      <c r="L488" s="172" t="s">
        <v>1079</v>
      </c>
      <c r="M488" s="173">
        <v>44926</v>
      </c>
      <c r="N488" s="174" t="s">
        <v>23</v>
      </c>
      <c r="O488" s="175">
        <v>108428906.88095237</v>
      </c>
      <c r="P488" s="169" t="s">
        <v>26</v>
      </c>
      <c r="Q488" s="31"/>
      <c r="R488" s="31"/>
      <c r="S488" s="31"/>
      <c r="T488" s="31"/>
      <c r="U488" s="31"/>
      <c r="V488" s="31"/>
      <c r="W488" s="31"/>
      <c r="X488" s="31"/>
      <c r="Y488" s="31"/>
      <c r="Z488" s="31"/>
      <c r="AA488" s="31"/>
      <c r="AB488" s="31"/>
    </row>
    <row r="489" spans="1:48" s="18" customFormat="1" ht="100.5" customHeight="1" x14ac:dyDescent="0.25">
      <c r="A489" s="172"/>
      <c r="B489" s="172"/>
      <c r="C489" s="172" t="s">
        <v>7</v>
      </c>
      <c r="D489" s="368"/>
      <c r="E489" s="371"/>
      <c r="F489" s="171"/>
      <c r="G489" s="371"/>
      <c r="H489" s="376"/>
      <c r="I489" s="378"/>
      <c r="J489" s="381"/>
      <c r="K489" s="184" t="s">
        <v>1081</v>
      </c>
      <c r="L489" s="172" t="s">
        <v>1079</v>
      </c>
      <c r="M489" s="173">
        <v>44926</v>
      </c>
      <c r="N489" s="174" t="s">
        <v>23</v>
      </c>
      <c r="O489" s="175">
        <v>108428906.88095237</v>
      </c>
      <c r="P489" s="169" t="s">
        <v>26</v>
      </c>
      <c r="Q489" s="31"/>
      <c r="R489" s="31"/>
      <c r="S489" s="31"/>
      <c r="T489" s="31"/>
      <c r="U489" s="31"/>
      <c r="V489" s="31"/>
      <c r="W489" s="31"/>
      <c r="X489" s="31"/>
      <c r="Y489" s="31"/>
      <c r="Z489" s="31"/>
      <c r="AA489" s="31"/>
      <c r="AB489" s="31"/>
    </row>
    <row r="490" spans="1:48" s="18" customFormat="1" ht="100.5" customHeight="1" x14ac:dyDescent="0.25">
      <c r="A490" s="172"/>
      <c r="B490" s="172"/>
      <c r="C490" s="172" t="s">
        <v>7</v>
      </c>
      <c r="D490" s="368"/>
      <c r="E490" s="371"/>
      <c r="F490" s="171"/>
      <c r="G490" s="371"/>
      <c r="H490" s="376"/>
      <c r="I490" s="378"/>
      <c r="J490" s="381"/>
      <c r="K490" s="184" t="s">
        <v>1082</v>
      </c>
      <c r="L490" s="172" t="s">
        <v>1079</v>
      </c>
      <c r="M490" s="173">
        <v>44926</v>
      </c>
      <c r="N490" s="174" t="s">
        <v>23</v>
      </c>
      <c r="O490" s="175">
        <v>108428906.88095237</v>
      </c>
      <c r="P490" s="169" t="s">
        <v>26</v>
      </c>
      <c r="Q490" s="31"/>
      <c r="R490" s="31"/>
      <c r="S490" s="31"/>
      <c r="T490" s="31"/>
      <c r="U490" s="31"/>
      <c r="V490" s="31"/>
      <c r="W490" s="31"/>
      <c r="X490" s="31"/>
      <c r="Y490" s="31"/>
      <c r="Z490" s="31"/>
      <c r="AA490" s="31"/>
      <c r="AB490" s="31"/>
    </row>
    <row r="491" spans="1:48" s="18" customFormat="1" ht="100.5" customHeight="1" x14ac:dyDescent="0.25">
      <c r="A491" s="172"/>
      <c r="B491" s="172"/>
      <c r="C491" s="172" t="s">
        <v>7</v>
      </c>
      <c r="D491" s="368"/>
      <c r="E491" s="371"/>
      <c r="F491" s="171"/>
      <c r="G491" s="371"/>
      <c r="H491" s="376"/>
      <c r="I491" s="378"/>
      <c r="J491" s="381"/>
      <c r="K491" s="184" t="s">
        <v>1083</v>
      </c>
      <c r="L491" s="172" t="s">
        <v>1079</v>
      </c>
      <c r="M491" s="173">
        <v>44926</v>
      </c>
      <c r="N491" s="174" t="s">
        <v>23</v>
      </c>
      <c r="O491" s="175">
        <v>108428906.88095237</v>
      </c>
      <c r="P491" s="169" t="s">
        <v>26</v>
      </c>
      <c r="Q491" s="31"/>
      <c r="R491" s="31"/>
      <c r="S491" s="31"/>
      <c r="T491" s="31"/>
      <c r="U491" s="31"/>
      <c r="V491" s="31"/>
      <c r="W491" s="31"/>
      <c r="X491" s="31"/>
      <c r="Y491" s="31"/>
      <c r="Z491" s="31"/>
      <c r="AA491" s="31"/>
      <c r="AB491" s="31"/>
    </row>
    <row r="492" spans="1:48" s="18" customFormat="1" ht="100.5" customHeight="1" x14ac:dyDescent="0.25">
      <c r="A492" s="172"/>
      <c r="B492" s="172"/>
      <c r="C492" s="172" t="s">
        <v>7</v>
      </c>
      <c r="D492" s="368"/>
      <c r="E492" s="371"/>
      <c r="F492" s="171"/>
      <c r="G492" s="371"/>
      <c r="H492" s="376"/>
      <c r="I492" s="378"/>
      <c r="J492" s="381"/>
      <c r="K492" s="184" t="s">
        <v>1084</v>
      </c>
      <c r="L492" s="172" t="s">
        <v>1079</v>
      </c>
      <c r="M492" s="173">
        <v>44926</v>
      </c>
      <c r="N492" s="174" t="s">
        <v>23</v>
      </c>
      <c r="O492" s="175">
        <v>108428906.88095237</v>
      </c>
      <c r="P492" s="169" t="s">
        <v>26</v>
      </c>
      <c r="Q492" s="31"/>
      <c r="R492" s="31"/>
      <c r="S492" s="31"/>
      <c r="T492" s="31"/>
      <c r="U492" s="31"/>
      <c r="V492" s="31"/>
      <c r="W492" s="31"/>
      <c r="X492" s="31"/>
      <c r="Y492" s="31"/>
      <c r="Z492" s="31"/>
      <c r="AA492" s="31"/>
      <c r="AB492" s="31"/>
    </row>
    <row r="493" spans="1:48" s="18" customFormat="1" ht="100.5" customHeight="1" x14ac:dyDescent="0.25">
      <c r="A493" s="168"/>
      <c r="B493" s="168"/>
      <c r="C493" s="168" t="s">
        <v>7</v>
      </c>
      <c r="D493" s="369"/>
      <c r="E493" s="371"/>
      <c r="F493" s="176"/>
      <c r="G493" s="371"/>
      <c r="H493" s="376"/>
      <c r="I493" s="378"/>
      <c r="J493" s="381"/>
      <c r="K493" s="185" t="s">
        <v>1085</v>
      </c>
      <c r="L493" s="172" t="s">
        <v>1079</v>
      </c>
      <c r="M493" s="173">
        <v>44926</v>
      </c>
      <c r="N493" s="174" t="s">
        <v>23</v>
      </c>
      <c r="O493" s="175">
        <v>108428906.88095237</v>
      </c>
      <c r="P493" s="169" t="s">
        <v>26</v>
      </c>
      <c r="Q493" s="31"/>
      <c r="R493" s="31"/>
      <c r="S493" s="31"/>
      <c r="T493" s="31"/>
      <c r="U493" s="31"/>
      <c r="V493" s="31"/>
      <c r="W493" s="31"/>
      <c r="X493" s="31"/>
      <c r="Y493" s="31"/>
      <c r="Z493" s="31"/>
      <c r="AA493" s="31"/>
      <c r="AB493" s="31"/>
    </row>
    <row r="494" spans="1:48" ht="48" x14ac:dyDescent="0.25">
      <c r="A494" s="15"/>
      <c r="B494" s="15"/>
      <c r="C494" s="168" t="s">
        <v>7</v>
      </c>
      <c r="D494" s="170" t="s">
        <v>1086</v>
      </c>
      <c r="E494" s="371"/>
      <c r="F494" s="22"/>
      <c r="G494" s="371"/>
      <c r="H494" s="376"/>
      <c r="I494" s="378"/>
      <c r="J494" s="381"/>
      <c r="K494" s="186" t="s">
        <v>1087</v>
      </c>
      <c r="L494" s="172" t="s">
        <v>1079</v>
      </c>
      <c r="M494" s="173">
        <v>44926</v>
      </c>
      <c r="N494" s="174" t="s">
        <v>23</v>
      </c>
      <c r="O494" s="177"/>
      <c r="P494" s="15" t="s">
        <v>810</v>
      </c>
      <c r="AC494" s="1"/>
      <c r="AD494" s="1"/>
      <c r="AE494" s="1"/>
      <c r="AF494" s="1"/>
      <c r="AG494" s="1"/>
      <c r="AH494" s="1"/>
      <c r="AI494" s="1"/>
      <c r="AJ494" s="1"/>
      <c r="AK494" s="1"/>
      <c r="AL494" s="1"/>
      <c r="AM494" s="1"/>
      <c r="AN494" s="1"/>
      <c r="AO494" s="1"/>
      <c r="AP494" s="1"/>
      <c r="AQ494" s="1"/>
      <c r="AR494" s="1"/>
      <c r="AS494" s="1"/>
      <c r="AT494" s="1"/>
      <c r="AU494" s="1"/>
      <c r="AV494" s="1"/>
    </row>
    <row r="495" spans="1:48" ht="99" customHeight="1" x14ac:dyDescent="0.25">
      <c r="A495" s="15"/>
      <c r="B495" s="15"/>
      <c r="C495" s="168" t="s">
        <v>7</v>
      </c>
      <c r="D495" s="170" t="s">
        <v>1088</v>
      </c>
      <c r="E495" s="371"/>
      <c r="F495" s="22"/>
      <c r="G495" s="371"/>
      <c r="H495" s="376"/>
      <c r="I495" s="378"/>
      <c r="J495" s="381"/>
      <c r="K495" s="184" t="s">
        <v>1089</v>
      </c>
      <c r="L495" s="172" t="s">
        <v>1079</v>
      </c>
      <c r="M495" s="173">
        <v>44926</v>
      </c>
      <c r="N495" s="174" t="s">
        <v>23</v>
      </c>
      <c r="O495" s="177"/>
      <c r="P495" s="15" t="s">
        <v>810</v>
      </c>
      <c r="AC495" s="1"/>
      <c r="AD495" s="1"/>
      <c r="AE495" s="1"/>
      <c r="AF495" s="1"/>
      <c r="AG495" s="1"/>
      <c r="AH495" s="1"/>
      <c r="AI495" s="1"/>
      <c r="AJ495" s="1"/>
      <c r="AK495" s="1"/>
      <c r="AL495" s="1"/>
      <c r="AM495" s="1"/>
      <c r="AN495" s="1"/>
      <c r="AO495" s="1"/>
      <c r="AP495" s="1"/>
      <c r="AQ495" s="1"/>
      <c r="AR495" s="1"/>
      <c r="AS495" s="1"/>
      <c r="AT495" s="1"/>
      <c r="AU495" s="1"/>
      <c r="AV495" s="1"/>
    </row>
    <row r="496" spans="1:48" ht="84" x14ac:dyDescent="0.25">
      <c r="A496" s="15"/>
      <c r="B496" s="15"/>
      <c r="C496" s="172" t="s">
        <v>7</v>
      </c>
      <c r="D496" s="170" t="s">
        <v>1090</v>
      </c>
      <c r="E496" s="372"/>
      <c r="F496" s="22"/>
      <c r="G496" s="372"/>
      <c r="H496" s="376"/>
      <c r="I496" s="379"/>
      <c r="J496" s="382"/>
      <c r="K496" s="186" t="s">
        <v>1091</v>
      </c>
      <c r="L496" s="172" t="s">
        <v>1079</v>
      </c>
      <c r="M496" s="173">
        <v>44926</v>
      </c>
      <c r="N496" s="174" t="s">
        <v>23</v>
      </c>
      <c r="O496" s="177"/>
      <c r="P496" s="15" t="s">
        <v>810</v>
      </c>
      <c r="AC496" s="1"/>
      <c r="AD496" s="1"/>
      <c r="AE496" s="1"/>
      <c r="AF496" s="1"/>
      <c r="AG496" s="1"/>
      <c r="AH496" s="1"/>
      <c r="AI496" s="1"/>
      <c r="AJ496" s="1"/>
      <c r="AK496" s="1"/>
      <c r="AL496" s="1"/>
      <c r="AM496" s="1"/>
      <c r="AN496" s="1"/>
      <c r="AO496" s="1"/>
      <c r="AP496" s="1"/>
      <c r="AQ496" s="1"/>
      <c r="AR496" s="1"/>
      <c r="AS496" s="1"/>
      <c r="AT496" s="1"/>
      <c r="AU496" s="1"/>
      <c r="AV496" s="1"/>
    </row>
    <row r="497" spans="1:14" ht="108.95" customHeight="1" x14ac:dyDescent="0.25">
      <c r="A497" s="190"/>
      <c r="B497" s="178"/>
      <c r="C497" s="178"/>
      <c r="D497" s="6"/>
      <c r="E497" s="2"/>
      <c r="F497" s="2"/>
      <c r="G497" s="2"/>
      <c r="H497" s="6"/>
      <c r="I497" s="6"/>
      <c r="J497" s="6"/>
      <c r="K497" s="6"/>
      <c r="L497" s="2"/>
      <c r="M497" s="2"/>
      <c r="N497" s="40"/>
    </row>
    <row r="498" spans="1:14" ht="108.95" customHeight="1" x14ac:dyDescent="0.25">
      <c r="A498" s="190"/>
      <c r="B498" s="178"/>
      <c r="C498" s="178"/>
      <c r="D498" s="6"/>
      <c r="E498" s="2"/>
      <c r="F498" s="2"/>
      <c r="G498" s="2"/>
      <c r="H498" s="6"/>
      <c r="I498" s="6"/>
      <c r="J498" s="6"/>
      <c r="K498" s="6"/>
      <c r="L498" s="2"/>
      <c r="M498" s="2"/>
      <c r="N498" s="40"/>
    </row>
    <row r="499" spans="1:14" ht="108.95" customHeight="1" x14ac:dyDescent="0.25">
      <c r="A499" s="190"/>
      <c r="B499" s="178"/>
      <c r="C499" s="178"/>
      <c r="D499" s="6"/>
      <c r="E499" s="2"/>
      <c r="F499" s="2"/>
      <c r="G499" s="2"/>
      <c r="H499" s="6"/>
      <c r="I499" s="6"/>
      <c r="J499" s="6"/>
      <c r="K499" s="6"/>
      <c r="L499" s="2"/>
      <c r="M499" s="2"/>
      <c r="N499" s="40"/>
    </row>
    <row r="500" spans="1:14" ht="108.95" customHeight="1" x14ac:dyDescent="0.25">
      <c r="A500" s="190"/>
      <c r="B500" s="178"/>
      <c r="C500" s="178"/>
      <c r="D500" s="6"/>
      <c r="E500" s="2"/>
      <c r="F500" s="2"/>
      <c r="G500" s="2"/>
      <c r="H500" s="6"/>
      <c r="I500" s="6"/>
      <c r="J500" s="6"/>
      <c r="K500" s="6"/>
      <c r="L500" s="2"/>
      <c r="M500" s="2"/>
      <c r="N500" s="40"/>
    </row>
    <row r="501" spans="1:14" ht="108.95" customHeight="1" x14ac:dyDescent="0.25">
      <c r="A501" s="190"/>
      <c r="B501" s="178"/>
      <c r="C501" s="178"/>
      <c r="D501" s="6"/>
      <c r="E501" s="2"/>
      <c r="F501" s="2"/>
      <c r="G501" s="2"/>
      <c r="H501" s="6"/>
      <c r="I501" s="6"/>
      <c r="J501" s="6"/>
      <c r="K501" s="6"/>
      <c r="L501" s="2"/>
      <c r="M501" s="2"/>
      <c r="N501" s="40"/>
    </row>
    <row r="502" spans="1:14" ht="108.95" customHeight="1" x14ac:dyDescent="0.25">
      <c r="A502" s="190"/>
      <c r="B502" s="178"/>
      <c r="C502" s="178"/>
      <c r="D502" s="6"/>
      <c r="E502" s="2"/>
      <c r="F502" s="2"/>
      <c r="G502" s="2"/>
      <c r="H502" s="6"/>
      <c r="I502" s="6"/>
      <c r="J502" s="6"/>
      <c r="K502" s="6"/>
      <c r="L502" s="2"/>
      <c r="M502" s="2"/>
      <c r="N502" s="40"/>
    </row>
    <row r="503" spans="1:14" ht="108.95" customHeight="1" x14ac:dyDescent="0.25">
      <c r="A503" s="190"/>
      <c r="B503" s="178"/>
      <c r="C503" s="178"/>
      <c r="D503" s="6"/>
      <c r="E503" s="2"/>
      <c r="F503" s="2"/>
      <c r="G503" s="2"/>
      <c r="H503" s="6"/>
      <c r="I503" s="6"/>
      <c r="J503" s="6"/>
      <c r="K503" s="6"/>
      <c r="L503" s="2"/>
      <c r="M503" s="2"/>
      <c r="N503" s="40"/>
    </row>
    <row r="504" spans="1:14" ht="108.95" customHeight="1" x14ac:dyDescent="0.25">
      <c r="A504" s="190"/>
      <c r="B504" s="178"/>
      <c r="C504" s="178"/>
      <c r="D504" s="6"/>
      <c r="E504" s="2"/>
      <c r="F504" s="2"/>
      <c r="G504" s="2"/>
      <c r="H504" s="6"/>
      <c r="I504" s="6"/>
      <c r="J504" s="6"/>
      <c r="K504" s="6"/>
      <c r="L504" s="2"/>
      <c r="M504" s="2"/>
      <c r="N504" s="40"/>
    </row>
    <row r="505" spans="1:14" ht="108.95" customHeight="1" x14ac:dyDescent="0.25">
      <c r="A505" s="190"/>
      <c r="B505" s="178"/>
      <c r="C505" s="178"/>
      <c r="D505" s="6"/>
      <c r="E505" s="2"/>
      <c r="F505" s="2"/>
      <c r="G505" s="2"/>
      <c r="H505" s="6"/>
      <c r="I505" s="6"/>
      <c r="J505" s="6"/>
      <c r="K505" s="6"/>
      <c r="L505" s="2"/>
      <c r="M505" s="2"/>
      <c r="N505" s="40"/>
    </row>
    <row r="506" spans="1:14" ht="108.95" customHeight="1" x14ac:dyDescent="0.25">
      <c r="A506" s="190"/>
      <c r="B506" s="178"/>
      <c r="C506" s="178"/>
      <c r="D506" s="6"/>
      <c r="E506" s="2"/>
      <c r="F506" s="2"/>
      <c r="G506" s="2"/>
      <c r="H506" s="6"/>
      <c r="I506" s="6"/>
      <c r="J506" s="6"/>
      <c r="K506" s="6"/>
      <c r="L506" s="2"/>
      <c r="M506" s="2"/>
      <c r="N506" s="40"/>
    </row>
    <row r="507" spans="1:14" ht="108.95" customHeight="1" x14ac:dyDescent="0.25">
      <c r="A507" s="190"/>
      <c r="B507" s="178"/>
      <c r="C507" s="178"/>
      <c r="D507" s="6"/>
      <c r="E507" s="2"/>
      <c r="F507" s="2"/>
      <c r="G507" s="2"/>
      <c r="H507" s="6"/>
      <c r="I507" s="6"/>
      <c r="J507" s="6"/>
      <c r="K507" s="6"/>
      <c r="L507" s="2"/>
      <c r="M507" s="2"/>
      <c r="N507" s="40"/>
    </row>
    <row r="508" spans="1:14" ht="108.95" customHeight="1" x14ac:dyDescent="0.25">
      <c r="A508" s="190"/>
      <c r="B508" s="178"/>
      <c r="C508" s="178"/>
      <c r="D508" s="6"/>
      <c r="E508" s="2"/>
      <c r="F508" s="2"/>
      <c r="G508" s="2"/>
      <c r="H508" s="6"/>
      <c r="I508" s="6"/>
      <c r="J508" s="6"/>
      <c r="K508" s="6"/>
      <c r="L508" s="2"/>
      <c r="M508" s="2"/>
      <c r="N508" s="40"/>
    </row>
    <row r="509" spans="1:14" ht="108.95" customHeight="1" x14ac:dyDescent="0.25">
      <c r="A509" s="190"/>
      <c r="B509" s="178"/>
      <c r="C509" s="178"/>
      <c r="D509" s="6"/>
      <c r="E509" s="2"/>
      <c r="F509" s="2"/>
      <c r="G509" s="2"/>
      <c r="H509" s="6"/>
      <c r="I509" s="6"/>
      <c r="J509" s="6"/>
      <c r="K509" s="6"/>
      <c r="L509" s="2"/>
      <c r="M509" s="2"/>
      <c r="N509" s="40"/>
    </row>
    <row r="510" spans="1:14" ht="108.95" customHeight="1" x14ac:dyDescent="0.25">
      <c r="A510" s="190"/>
      <c r="B510" s="178"/>
      <c r="C510" s="178"/>
      <c r="D510" s="6"/>
      <c r="E510" s="2"/>
      <c r="F510" s="2"/>
      <c r="G510" s="2"/>
      <c r="H510" s="6"/>
      <c r="I510" s="6"/>
      <c r="J510" s="6"/>
      <c r="K510" s="6"/>
      <c r="L510" s="2"/>
      <c r="M510" s="2"/>
      <c r="N510" s="40"/>
    </row>
    <row r="511" spans="1:14" ht="108.95" customHeight="1" x14ac:dyDescent="0.25">
      <c r="A511" s="190"/>
      <c r="B511" s="178"/>
      <c r="C511" s="178"/>
      <c r="D511" s="6"/>
      <c r="E511" s="2"/>
      <c r="F511" s="2"/>
      <c r="G511" s="2"/>
      <c r="H511" s="6"/>
      <c r="I511" s="6"/>
      <c r="J511" s="6"/>
      <c r="K511" s="6"/>
      <c r="L511" s="2"/>
      <c r="M511" s="2"/>
      <c r="N511" s="40"/>
    </row>
    <row r="512" spans="1:14" ht="108.95" customHeight="1" x14ac:dyDescent="0.25">
      <c r="A512" s="190"/>
      <c r="B512" s="178"/>
      <c r="C512" s="178"/>
      <c r="D512" s="6"/>
      <c r="E512" s="2"/>
      <c r="F512" s="2"/>
      <c r="G512" s="2"/>
      <c r="H512" s="6"/>
      <c r="I512" s="6"/>
      <c r="J512" s="6"/>
      <c r="K512" s="6"/>
      <c r="L512" s="2"/>
      <c r="M512" s="2"/>
      <c r="N512" s="40"/>
    </row>
    <row r="513" spans="1:14" ht="108.95" customHeight="1" x14ac:dyDescent="0.25">
      <c r="A513" s="190"/>
      <c r="B513" s="178"/>
      <c r="C513" s="178"/>
      <c r="D513" s="6"/>
      <c r="E513" s="2"/>
      <c r="F513" s="2"/>
      <c r="G513" s="2"/>
      <c r="H513" s="6"/>
      <c r="I513" s="6"/>
      <c r="J513" s="6"/>
      <c r="K513" s="6"/>
      <c r="L513" s="2"/>
      <c r="M513" s="2"/>
      <c r="N513" s="40"/>
    </row>
    <row r="514" spans="1:14" ht="108.95" customHeight="1" x14ac:dyDescent="0.25">
      <c r="A514" s="190"/>
      <c r="B514" s="178"/>
      <c r="C514" s="178"/>
      <c r="D514" s="6"/>
      <c r="E514" s="2"/>
      <c r="F514" s="2"/>
      <c r="G514" s="2"/>
      <c r="H514" s="6"/>
      <c r="I514" s="6"/>
      <c r="J514" s="6"/>
      <c r="K514" s="6"/>
      <c r="L514" s="2"/>
      <c r="M514" s="2"/>
      <c r="N514" s="40"/>
    </row>
    <row r="515" spans="1:14" ht="108.95" customHeight="1" x14ac:dyDescent="0.25">
      <c r="A515" s="190"/>
      <c r="B515" s="178"/>
      <c r="C515" s="178"/>
      <c r="D515" s="6"/>
      <c r="E515" s="2"/>
      <c r="F515" s="2"/>
      <c r="G515" s="2"/>
      <c r="H515" s="6"/>
      <c r="I515" s="6"/>
      <c r="J515" s="6"/>
      <c r="K515" s="6"/>
      <c r="L515" s="2"/>
      <c r="M515" s="2"/>
      <c r="N515" s="40"/>
    </row>
    <row r="516" spans="1:14" ht="108.95" customHeight="1" x14ac:dyDescent="0.25">
      <c r="A516" s="190"/>
      <c r="B516" s="178"/>
      <c r="C516" s="178"/>
      <c r="D516" s="6"/>
      <c r="E516" s="2"/>
      <c r="F516" s="2"/>
      <c r="G516" s="2"/>
      <c r="H516" s="6"/>
      <c r="I516" s="6"/>
      <c r="J516" s="6"/>
      <c r="K516" s="6"/>
      <c r="L516" s="2"/>
      <c r="M516" s="2"/>
      <c r="N516" s="40"/>
    </row>
    <row r="517" spans="1:14" ht="108.95" customHeight="1" x14ac:dyDescent="0.25">
      <c r="A517" s="190"/>
      <c r="B517" s="178"/>
      <c r="C517" s="178"/>
      <c r="D517" s="6"/>
      <c r="E517" s="2"/>
      <c r="F517" s="2"/>
      <c r="G517" s="2"/>
      <c r="H517" s="6"/>
      <c r="I517" s="6"/>
      <c r="J517" s="6"/>
      <c r="K517" s="6"/>
      <c r="L517" s="2"/>
      <c r="M517" s="2"/>
      <c r="N517" s="40"/>
    </row>
    <row r="518" spans="1:14" ht="108.95" customHeight="1" x14ac:dyDescent="0.25">
      <c r="A518" s="190"/>
      <c r="B518" s="178"/>
      <c r="C518" s="178"/>
      <c r="D518" s="6"/>
      <c r="E518" s="2"/>
      <c r="F518" s="2"/>
      <c r="G518" s="2"/>
      <c r="H518" s="6"/>
      <c r="I518" s="6"/>
      <c r="J518" s="6"/>
      <c r="K518" s="6"/>
      <c r="L518" s="2"/>
      <c r="M518" s="2"/>
      <c r="N518" s="40"/>
    </row>
    <row r="519" spans="1:14" ht="108.95" customHeight="1" x14ac:dyDescent="0.25">
      <c r="A519" s="190"/>
      <c r="B519" s="178"/>
      <c r="C519" s="178"/>
      <c r="D519" s="6"/>
      <c r="E519" s="2"/>
      <c r="F519" s="2"/>
      <c r="G519" s="2"/>
      <c r="H519" s="6"/>
      <c r="I519" s="6"/>
      <c r="J519" s="6"/>
      <c r="K519" s="6"/>
      <c r="L519" s="2"/>
      <c r="M519" s="2"/>
      <c r="N519" s="40"/>
    </row>
    <row r="520" spans="1:14" ht="108.95" customHeight="1" x14ac:dyDescent="0.25">
      <c r="A520" s="190"/>
      <c r="B520" s="178"/>
      <c r="C520" s="178"/>
      <c r="D520" s="6"/>
      <c r="E520" s="2"/>
      <c r="F520" s="2"/>
      <c r="G520" s="2"/>
      <c r="H520" s="6"/>
      <c r="I520" s="6"/>
      <c r="J520" s="6"/>
      <c r="K520" s="6"/>
      <c r="L520" s="2"/>
      <c r="M520" s="2"/>
      <c r="N520" s="40"/>
    </row>
    <row r="521" spans="1:14" ht="108.95" customHeight="1" x14ac:dyDescent="0.25">
      <c r="A521" s="190"/>
      <c r="B521" s="178"/>
      <c r="C521" s="178"/>
      <c r="D521" s="6"/>
      <c r="E521" s="2"/>
      <c r="F521" s="2"/>
      <c r="G521" s="2"/>
      <c r="H521" s="6"/>
      <c r="I521" s="6"/>
      <c r="J521" s="6"/>
      <c r="K521" s="6"/>
      <c r="L521" s="2"/>
      <c r="M521" s="2"/>
      <c r="N521" s="40"/>
    </row>
    <row r="522" spans="1:14" ht="108.95" customHeight="1" x14ac:dyDescent="0.25">
      <c r="A522" s="190"/>
      <c r="B522" s="178"/>
      <c r="C522" s="178"/>
      <c r="D522" s="6"/>
      <c r="E522" s="2"/>
      <c r="F522" s="2"/>
      <c r="G522" s="2"/>
      <c r="H522" s="6"/>
      <c r="I522" s="6"/>
      <c r="J522" s="6"/>
      <c r="K522" s="6"/>
      <c r="L522" s="2"/>
      <c r="M522" s="2"/>
      <c r="N522" s="40"/>
    </row>
    <row r="523" spans="1:14" ht="108.95" customHeight="1" x14ac:dyDescent="0.25">
      <c r="A523" s="190"/>
      <c r="B523" s="178"/>
      <c r="C523" s="178"/>
      <c r="D523" s="6"/>
      <c r="E523" s="2"/>
      <c r="F523" s="2"/>
      <c r="G523" s="2"/>
      <c r="H523" s="6"/>
      <c r="I523" s="6"/>
      <c r="J523" s="6"/>
      <c r="K523" s="6"/>
      <c r="L523" s="2"/>
      <c r="M523" s="2"/>
      <c r="N523" s="40"/>
    </row>
    <row r="524" spans="1:14" ht="108.95" customHeight="1" x14ac:dyDescent="0.25">
      <c r="A524" s="190"/>
      <c r="B524" s="178"/>
      <c r="C524" s="178"/>
      <c r="D524" s="6"/>
      <c r="E524" s="2"/>
      <c r="F524" s="2"/>
      <c r="G524" s="2"/>
      <c r="H524" s="6"/>
      <c r="I524" s="6"/>
      <c r="J524" s="6"/>
      <c r="K524" s="6"/>
      <c r="L524" s="2"/>
      <c r="M524" s="2"/>
      <c r="N524" s="40"/>
    </row>
    <row r="525" spans="1:14" ht="108.95" customHeight="1" x14ac:dyDescent="0.25">
      <c r="A525" s="190"/>
      <c r="B525" s="178"/>
      <c r="C525" s="178"/>
      <c r="D525" s="6"/>
      <c r="E525" s="2"/>
      <c r="F525" s="2"/>
      <c r="G525" s="2"/>
      <c r="H525" s="6"/>
      <c r="I525" s="6"/>
      <c r="J525" s="6"/>
      <c r="K525" s="6"/>
      <c r="L525" s="2"/>
      <c r="M525" s="2"/>
      <c r="N525" s="40"/>
    </row>
    <row r="526" spans="1:14" ht="108.95" customHeight="1" x14ac:dyDescent="0.25">
      <c r="A526" s="190"/>
      <c r="B526" s="178"/>
      <c r="C526" s="178"/>
      <c r="D526" s="6"/>
      <c r="E526" s="2"/>
      <c r="F526" s="2"/>
      <c r="G526" s="2"/>
      <c r="H526" s="6"/>
      <c r="I526" s="6"/>
      <c r="J526" s="6"/>
      <c r="K526" s="6"/>
      <c r="L526" s="2"/>
      <c r="M526" s="2"/>
      <c r="N526" s="40"/>
    </row>
    <row r="527" spans="1:14" ht="108.95" customHeight="1" x14ac:dyDescent="0.25">
      <c r="A527" s="190"/>
      <c r="B527" s="178"/>
      <c r="C527" s="178"/>
      <c r="D527" s="6"/>
      <c r="E527" s="2"/>
      <c r="F527" s="2"/>
      <c r="G527" s="2"/>
      <c r="H527" s="6"/>
      <c r="I527" s="6"/>
      <c r="J527" s="6"/>
      <c r="K527" s="6"/>
      <c r="L527" s="2"/>
      <c r="M527" s="2"/>
      <c r="N527" s="40"/>
    </row>
    <row r="528" spans="1:14" ht="108.95" customHeight="1" x14ac:dyDescent="0.25">
      <c r="A528" s="190"/>
      <c r="B528" s="178"/>
      <c r="C528" s="178"/>
      <c r="D528" s="6"/>
      <c r="E528" s="2"/>
      <c r="F528" s="2"/>
      <c r="G528" s="2"/>
      <c r="H528" s="6"/>
      <c r="I528" s="6"/>
      <c r="J528" s="6"/>
      <c r="K528" s="6"/>
      <c r="L528" s="2"/>
      <c r="M528" s="2"/>
      <c r="N528" s="40"/>
    </row>
    <row r="529" spans="1:14" ht="108.95" customHeight="1" x14ac:dyDescent="0.25">
      <c r="A529" s="190"/>
      <c r="B529" s="178"/>
      <c r="C529" s="178"/>
      <c r="D529" s="6"/>
      <c r="E529" s="2"/>
      <c r="F529" s="2"/>
      <c r="G529" s="2"/>
      <c r="H529" s="6"/>
      <c r="I529" s="6"/>
      <c r="J529" s="6"/>
      <c r="K529" s="6"/>
      <c r="L529" s="2"/>
      <c r="M529" s="2"/>
      <c r="N529" s="40"/>
    </row>
    <row r="530" spans="1:14" ht="108.95" customHeight="1" x14ac:dyDescent="0.25">
      <c r="A530" s="190"/>
      <c r="B530" s="178"/>
      <c r="C530" s="178"/>
      <c r="D530" s="6"/>
      <c r="E530" s="2"/>
      <c r="F530" s="2"/>
      <c r="G530" s="2"/>
      <c r="H530" s="6"/>
      <c r="I530" s="6"/>
      <c r="J530" s="6"/>
      <c r="K530" s="6"/>
      <c r="L530" s="2"/>
      <c r="M530" s="2"/>
      <c r="N530" s="40"/>
    </row>
    <row r="531" spans="1:14" ht="108.95" customHeight="1" x14ac:dyDescent="0.25">
      <c r="A531" s="190"/>
      <c r="B531" s="178"/>
      <c r="C531" s="178"/>
      <c r="D531" s="6"/>
      <c r="E531" s="2"/>
      <c r="F531" s="2"/>
      <c r="G531" s="2"/>
      <c r="H531" s="6"/>
      <c r="I531" s="6"/>
      <c r="J531" s="6"/>
      <c r="K531" s="6"/>
      <c r="L531" s="2"/>
      <c r="M531" s="2"/>
      <c r="N531" s="40"/>
    </row>
    <row r="532" spans="1:14" ht="108.95" customHeight="1" x14ac:dyDescent="0.25">
      <c r="A532" s="190"/>
      <c r="B532" s="178"/>
      <c r="C532" s="178"/>
      <c r="D532" s="6"/>
      <c r="E532" s="2"/>
      <c r="F532" s="2"/>
      <c r="G532" s="2"/>
      <c r="H532" s="6"/>
      <c r="I532" s="6"/>
      <c r="J532" s="6"/>
      <c r="K532" s="6"/>
      <c r="L532" s="2"/>
      <c r="M532" s="2"/>
      <c r="N532" s="40"/>
    </row>
    <row r="533" spans="1:14" ht="130.5" customHeight="1" x14ac:dyDescent="0.25">
      <c r="A533" s="190"/>
      <c r="B533" s="178"/>
      <c r="C533" s="178"/>
      <c r="D533" s="6"/>
      <c r="E533" s="2"/>
      <c r="F533" s="2"/>
      <c r="G533" s="2"/>
      <c r="H533" s="6"/>
      <c r="I533" s="6"/>
      <c r="J533" s="6"/>
      <c r="K533" s="6"/>
      <c r="L533" s="2"/>
      <c r="M533" s="2"/>
      <c r="N533" s="40"/>
    </row>
    <row r="534" spans="1:14" ht="108.95" customHeight="1" x14ac:dyDescent="0.25">
      <c r="A534" s="190"/>
      <c r="B534" s="178"/>
      <c r="C534" s="178"/>
      <c r="D534" s="6"/>
      <c r="E534" s="2"/>
      <c r="F534" s="2"/>
      <c r="G534" s="2"/>
      <c r="H534" s="6"/>
      <c r="I534" s="6"/>
      <c r="J534" s="6"/>
      <c r="K534" s="6"/>
      <c r="L534" s="2"/>
      <c r="M534" s="2"/>
      <c r="N534" s="40"/>
    </row>
    <row r="535" spans="1:14" ht="108.95" customHeight="1" x14ac:dyDescent="0.25">
      <c r="A535" s="190"/>
      <c r="B535" s="178"/>
      <c r="C535" s="178"/>
      <c r="D535" s="6"/>
      <c r="E535" s="2"/>
      <c r="F535" s="2"/>
      <c r="G535" s="2"/>
      <c r="H535" s="6"/>
      <c r="I535" s="6"/>
      <c r="J535" s="6"/>
      <c r="K535" s="6"/>
      <c r="L535" s="2"/>
      <c r="M535" s="2"/>
      <c r="N535" s="40"/>
    </row>
    <row r="536" spans="1:14" ht="108.95" customHeight="1" x14ac:dyDescent="0.25">
      <c r="A536" s="190"/>
      <c r="B536" s="178"/>
      <c r="C536" s="178"/>
      <c r="D536" s="6"/>
      <c r="E536" s="2"/>
      <c r="F536" s="2"/>
      <c r="G536" s="2"/>
      <c r="H536" s="6"/>
      <c r="I536" s="6"/>
      <c r="J536" s="6"/>
      <c r="K536" s="6"/>
      <c r="L536" s="2"/>
      <c r="M536" s="2"/>
      <c r="N536" s="40"/>
    </row>
    <row r="537" spans="1:14" ht="108.95" customHeight="1" x14ac:dyDescent="0.25">
      <c r="A537" s="190"/>
      <c r="B537" s="178"/>
      <c r="C537" s="178"/>
      <c r="D537" s="6"/>
      <c r="E537" s="2"/>
      <c r="F537" s="2"/>
      <c r="G537" s="2"/>
      <c r="H537" s="6"/>
      <c r="I537" s="6"/>
      <c r="J537" s="6"/>
      <c r="K537" s="6"/>
      <c r="L537" s="2"/>
      <c r="M537" s="2"/>
      <c r="N537" s="40"/>
    </row>
    <row r="538" spans="1:14" ht="108.95" customHeight="1" x14ac:dyDescent="0.25">
      <c r="A538" s="190"/>
      <c r="B538" s="178"/>
      <c r="C538" s="178"/>
      <c r="D538" s="6"/>
      <c r="E538" s="2"/>
      <c r="F538" s="2"/>
      <c r="G538" s="2"/>
      <c r="H538" s="6"/>
      <c r="I538" s="6"/>
      <c r="J538" s="6"/>
      <c r="K538" s="6"/>
      <c r="L538" s="2"/>
      <c r="M538" s="2"/>
      <c r="N538" s="40"/>
    </row>
    <row r="539" spans="1:14" ht="108.95" customHeight="1" x14ac:dyDescent="0.25">
      <c r="A539" s="190"/>
      <c r="B539" s="178"/>
      <c r="C539" s="178"/>
      <c r="D539" s="6"/>
      <c r="E539" s="2"/>
      <c r="F539" s="2"/>
      <c r="G539" s="2"/>
      <c r="H539" s="6"/>
      <c r="I539" s="6"/>
      <c r="J539" s="6"/>
      <c r="K539" s="6"/>
      <c r="L539" s="2"/>
      <c r="M539" s="2"/>
      <c r="N539" s="40"/>
    </row>
    <row r="540" spans="1:14" ht="108.95" customHeight="1" x14ac:dyDescent="0.25">
      <c r="A540" s="190"/>
      <c r="B540" s="178"/>
      <c r="C540" s="178"/>
      <c r="D540" s="6"/>
      <c r="E540" s="2"/>
      <c r="F540" s="2"/>
      <c r="G540" s="2"/>
      <c r="H540" s="6"/>
      <c r="I540" s="6"/>
      <c r="J540" s="6"/>
      <c r="K540" s="6"/>
      <c r="L540" s="2"/>
      <c r="M540" s="2"/>
      <c r="N540" s="40"/>
    </row>
    <row r="541" spans="1:14" ht="108.95" customHeight="1" x14ac:dyDescent="0.25">
      <c r="A541" s="190"/>
      <c r="B541" s="178"/>
      <c r="C541" s="178"/>
      <c r="D541" s="6"/>
      <c r="E541" s="2"/>
      <c r="F541" s="2"/>
      <c r="G541" s="2"/>
      <c r="H541" s="6"/>
      <c r="I541" s="6"/>
      <c r="J541" s="6"/>
      <c r="K541" s="6"/>
      <c r="L541" s="2"/>
      <c r="M541" s="2"/>
      <c r="N541" s="40"/>
    </row>
    <row r="542" spans="1:14" ht="108.95" customHeight="1" x14ac:dyDescent="0.25">
      <c r="A542" s="190"/>
      <c r="B542" s="178"/>
      <c r="C542" s="178"/>
      <c r="D542" s="6"/>
      <c r="E542" s="2"/>
      <c r="F542" s="2"/>
      <c r="G542" s="2"/>
      <c r="H542" s="6"/>
      <c r="I542" s="6"/>
      <c r="J542" s="6"/>
      <c r="K542" s="6"/>
      <c r="L542" s="2"/>
      <c r="M542" s="2"/>
      <c r="N542" s="40"/>
    </row>
    <row r="543" spans="1:14" ht="108.95" customHeight="1" x14ac:dyDescent="0.25">
      <c r="A543" s="190"/>
      <c r="B543" s="178"/>
      <c r="C543" s="178"/>
      <c r="D543" s="6"/>
      <c r="E543" s="2"/>
      <c r="F543" s="2"/>
      <c r="G543" s="2"/>
      <c r="H543" s="6"/>
      <c r="I543" s="6"/>
      <c r="J543" s="6"/>
      <c r="K543" s="6"/>
      <c r="L543" s="2"/>
      <c r="M543" s="2"/>
      <c r="N543" s="40"/>
    </row>
    <row r="544" spans="1:14" ht="108.95" customHeight="1" x14ac:dyDescent="0.25">
      <c r="A544" s="190"/>
      <c r="B544" s="178"/>
      <c r="C544" s="178"/>
      <c r="D544" s="6"/>
      <c r="E544" s="2"/>
      <c r="F544" s="2"/>
      <c r="G544" s="2"/>
      <c r="H544" s="6"/>
      <c r="I544" s="6"/>
      <c r="J544" s="6"/>
      <c r="K544" s="6"/>
      <c r="L544" s="2"/>
      <c r="M544" s="2"/>
      <c r="N544" s="40"/>
    </row>
    <row r="545" spans="1:14" ht="132.6" customHeight="1" x14ac:dyDescent="0.25">
      <c r="A545" s="190"/>
      <c r="B545" s="178"/>
      <c r="C545" s="178"/>
      <c r="D545" s="6"/>
      <c r="E545" s="2"/>
      <c r="F545" s="2"/>
      <c r="G545" s="2"/>
      <c r="H545" s="6"/>
      <c r="I545" s="6"/>
      <c r="J545" s="6"/>
      <c r="K545" s="6"/>
      <c r="L545" s="2"/>
      <c r="M545" s="2"/>
      <c r="N545" s="40"/>
    </row>
    <row r="546" spans="1:14" ht="87.6" customHeight="1" x14ac:dyDescent="0.25">
      <c r="A546" s="190"/>
      <c r="B546" s="178"/>
      <c r="C546" s="178"/>
      <c r="D546" s="6"/>
      <c r="E546" s="2"/>
      <c r="F546" s="2"/>
      <c r="G546" s="2"/>
      <c r="H546" s="6"/>
      <c r="I546" s="6"/>
      <c r="J546" s="6"/>
      <c r="K546" s="6"/>
      <c r="L546" s="2"/>
      <c r="M546" s="2"/>
      <c r="N546" s="40"/>
    </row>
    <row r="547" spans="1:14" ht="105" customHeight="1" x14ac:dyDescent="0.25">
      <c r="A547" s="190"/>
      <c r="B547" s="178"/>
      <c r="C547" s="178"/>
      <c r="D547" s="6"/>
      <c r="E547" s="2"/>
      <c r="F547" s="2"/>
      <c r="G547" s="2"/>
      <c r="H547" s="6"/>
      <c r="I547" s="6"/>
      <c r="J547" s="6"/>
      <c r="K547" s="6"/>
      <c r="L547" s="2"/>
      <c r="M547" s="2"/>
      <c r="N547" s="40"/>
    </row>
    <row r="548" spans="1:14" ht="99" customHeight="1" x14ac:dyDescent="0.25">
      <c r="A548" s="190"/>
      <c r="B548" s="178"/>
      <c r="C548" s="178"/>
      <c r="D548" s="6"/>
      <c r="E548" s="2"/>
      <c r="F548" s="2"/>
      <c r="G548" s="2"/>
      <c r="H548" s="6"/>
      <c r="I548" s="6"/>
      <c r="J548" s="6"/>
      <c r="K548" s="6"/>
      <c r="L548" s="2"/>
      <c r="M548" s="2"/>
      <c r="N548" s="40"/>
    </row>
    <row r="549" spans="1:14" ht="119.25" customHeight="1" x14ac:dyDescent="0.25">
      <c r="A549" s="190"/>
      <c r="B549" s="178"/>
      <c r="C549" s="178"/>
      <c r="D549" s="6"/>
      <c r="E549" s="2"/>
      <c r="F549" s="2"/>
      <c r="G549" s="2"/>
      <c r="H549" s="6"/>
      <c r="I549" s="6"/>
      <c r="J549" s="6"/>
      <c r="K549" s="6"/>
      <c r="L549" s="2"/>
      <c r="M549" s="2"/>
      <c r="N549" s="40"/>
    </row>
    <row r="550" spans="1:14" ht="85.5" customHeight="1" x14ac:dyDescent="0.25">
      <c r="A550" s="190"/>
      <c r="B550" s="178"/>
      <c r="C550" s="178"/>
      <c r="D550" s="6"/>
      <c r="E550" s="2"/>
      <c r="F550" s="2"/>
      <c r="G550" s="2"/>
      <c r="H550" s="6"/>
      <c r="I550" s="6"/>
      <c r="J550" s="6"/>
      <c r="K550" s="6"/>
      <c r="L550" s="2"/>
      <c r="M550" s="2"/>
      <c r="N550" s="40"/>
    </row>
    <row r="551" spans="1:14" ht="85.5" customHeight="1" x14ac:dyDescent="0.25">
      <c r="A551" s="190"/>
      <c r="B551" s="178"/>
      <c r="C551" s="178"/>
      <c r="D551" s="6"/>
      <c r="E551" s="2"/>
      <c r="F551" s="2"/>
      <c r="G551" s="2"/>
      <c r="H551" s="6"/>
      <c r="I551" s="6"/>
      <c r="J551" s="6"/>
      <c r="K551" s="6"/>
      <c r="L551" s="2"/>
      <c r="M551" s="2"/>
      <c r="N551" s="40"/>
    </row>
    <row r="552" spans="1:14" ht="85.5" customHeight="1" x14ac:dyDescent="0.25">
      <c r="A552" s="190"/>
      <c r="B552" s="178"/>
      <c r="C552" s="178"/>
      <c r="D552" s="6"/>
      <c r="E552" s="2"/>
      <c r="F552" s="2"/>
      <c r="G552" s="2"/>
      <c r="H552" s="6"/>
      <c r="I552" s="6"/>
      <c r="J552" s="6"/>
      <c r="K552" s="6"/>
      <c r="L552" s="2"/>
      <c r="M552" s="2"/>
      <c r="N552" s="40"/>
    </row>
    <row r="553" spans="1:14" ht="85.5" customHeight="1" x14ac:dyDescent="0.25">
      <c r="A553" s="190"/>
      <c r="B553" s="178"/>
      <c r="C553" s="178"/>
      <c r="D553" s="6"/>
      <c r="E553" s="2"/>
      <c r="F553" s="2"/>
      <c r="G553" s="2"/>
      <c r="H553" s="6"/>
      <c r="I553" s="6"/>
      <c r="J553" s="6"/>
      <c r="K553" s="6"/>
      <c r="L553" s="2"/>
      <c r="M553" s="2"/>
      <c r="N553" s="40"/>
    </row>
    <row r="554" spans="1:14" ht="85.5" customHeight="1" x14ac:dyDescent="0.25">
      <c r="A554" s="190"/>
      <c r="B554" s="178"/>
      <c r="C554" s="178"/>
      <c r="D554" s="6"/>
      <c r="E554" s="2"/>
      <c r="F554" s="2"/>
      <c r="G554" s="2"/>
      <c r="H554" s="6"/>
      <c r="I554" s="6"/>
      <c r="J554" s="6"/>
      <c r="K554" s="6"/>
      <c r="L554" s="2"/>
      <c r="M554" s="2"/>
      <c r="N554" s="40"/>
    </row>
    <row r="555" spans="1:14" ht="85.5" customHeight="1" x14ac:dyDescent="0.25">
      <c r="A555" s="190"/>
      <c r="B555" s="178"/>
      <c r="C555" s="178"/>
      <c r="D555" s="6"/>
      <c r="E555" s="2"/>
      <c r="F555" s="2"/>
      <c r="G555" s="2"/>
      <c r="H555" s="6"/>
      <c r="I555" s="6"/>
      <c r="J555" s="6"/>
      <c r="K555" s="6"/>
      <c r="L555" s="2"/>
      <c r="M555" s="2"/>
      <c r="N555" s="40"/>
    </row>
    <row r="556" spans="1:14" ht="85.5" customHeight="1" x14ac:dyDescent="0.25">
      <c r="A556" s="190"/>
      <c r="B556" s="178"/>
      <c r="C556" s="178"/>
      <c r="D556" s="6"/>
      <c r="E556" s="2"/>
      <c r="F556" s="2"/>
      <c r="G556" s="2"/>
      <c r="H556" s="6"/>
      <c r="I556" s="6"/>
      <c r="J556" s="6"/>
      <c r="K556" s="6"/>
      <c r="L556" s="2"/>
      <c r="M556" s="2"/>
      <c r="N556" s="40"/>
    </row>
    <row r="557" spans="1:14" ht="85.5" customHeight="1" x14ac:dyDescent="0.25">
      <c r="A557" s="190"/>
      <c r="B557" s="178"/>
      <c r="C557" s="178"/>
      <c r="D557" s="6"/>
      <c r="E557" s="2"/>
      <c r="F557" s="2"/>
      <c r="G557" s="2"/>
      <c r="H557" s="6"/>
      <c r="I557" s="6"/>
      <c r="J557" s="6"/>
      <c r="K557" s="6"/>
      <c r="L557" s="2"/>
      <c r="M557" s="2"/>
      <c r="N557" s="40"/>
    </row>
    <row r="558" spans="1:14" ht="85.5" customHeight="1" x14ac:dyDescent="0.25">
      <c r="A558" s="190"/>
      <c r="B558" s="178"/>
      <c r="C558" s="178"/>
      <c r="D558" s="6"/>
      <c r="E558" s="2"/>
      <c r="F558" s="2"/>
      <c r="G558" s="2"/>
      <c r="H558" s="6"/>
      <c r="I558" s="6"/>
      <c r="J558" s="6"/>
      <c r="K558" s="6"/>
      <c r="L558" s="2"/>
      <c r="M558" s="2"/>
      <c r="N558" s="40"/>
    </row>
    <row r="559" spans="1:14" ht="85.5" customHeight="1" x14ac:dyDescent="0.25">
      <c r="A559" s="190"/>
      <c r="B559" s="178"/>
      <c r="C559" s="178"/>
      <c r="D559" s="6"/>
      <c r="E559" s="2"/>
      <c r="F559" s="2"/>
      <c r="G559" s="2"/>
      <c r="H559" s="6"/>
      <c r="I559" s="6"/>
      <c r="J559" s="6"/>
      <c r="K559" s="6"/>
      <c r="L559" s="2"/>
      <c r="M559" s="2"/>
      <c r="N559" s="40"/>
    </row>
    <row r="560" spans="1:14" ht="85.5" customHeight="1" x14ac:dyDescent="0.25">
      <c r="A560" s="190"/>
      <c r="B560" s="178"/>
      <c r="C560" s="178"/>
      <c r="D560" s="6"/>
      <c r="E560" s="2"/>
      <c r="F560" s="2"/>
      <c r="G560" s="2"/>
      <c r="H560" s="6"/>
      <c r="I560" s="6"/>
      <c r="J560" s="6"/>
      <c r="K560" s="6"/>
      <c r="L560" s="2"/>
      <c r="M560" s="2"/>
      <c r="N560" s="40"/>
    </row>
    <row r="561" spans="1:14" ht="85.5" customHeight="1" x14ac:dyDescent="0.25">
      <c r="A561" s="190"/>
      <c r="B561" s="178"/>
      <c r="C561" s="178"/>
      <c r="D561" s="6"/>
      <c r="E561" s="2"/>
      <c r="F561" s="2"/>
      <c r="G561" s="2"/>
      <c r="H561" s="6"/>
      <c r="I561" s="6"/>
      <c r="J561" s="6"/>
      <c r="K561" s="6"/>
      <c r="L561" s="2"/>
      <c r="M561" s="2"/>
      <c r="N561" s="40"/>
    </row>
    <row r="562" spans="1:14" ht="85.5" customHeight="1" x14ac:dyDescent="0.25">
      <c r="A562" s="190"/>
      <c r="B562" s="178"/>
      <c r="C562" s="178"/>
      <c r="D562" s="6"/>
      <c r="E562" s="2"/>
      <c r="F562" s="2"/>
      <c r="G562" s="2"/>
      <c r="H562" s="6"/>
      <c r="I562" s="6"/>
      <c r="J562" s="6"/>
      <c r="K562" s="6"/>
      <c r="L562" s="2"/>
      <c r="M562" s="2"/>
      <c r="N562" s="40"/>
    </row>
    <row r="563" spans="1:14" ht="85.5" customHeight="1" x14ac:dyDescent="0.25">
      <c r="A563" s="190"/>
      <c r="B563" s="178"/>
      <c r="C563" s="178"/>
      <c r="D563" s="6"/>
      <c r="E563" s="2"/>
      <c r="F563" s="2"/>
      <c r="G563" s="2"/>
      <c r="H563" s="6"/>
      <c r="I563" s="6"/>
      <c r="J563" s="6"/>
      <c r="K563" s="6"/>
      <c r="L563" s="2"/>
      <c r="M563" s="2"/>
      <c r="N563" s="40"/>
    </row>
    <row r="564" spans="1:14" ht="85.5" customHeight="1" x14ac:dyDescent="0.25">
      <c r="A564" s="190"/>
      <c r="B564" s="178"/>
      <c r="C564" s="178"/>
      <c r="D564" s="6"/>
      <c r="E564" s="2"/>
      <c r="F564" s="2"/>
      <c r="G564" s="2"/>
      <c r="H564" s="6"/>
      <c r="I564" s="6"/>
      <c r="J564" s="6"/>
      <c r="K564" s="6"/>
      <c r="L564" s="2"/>
      <c r="M564" s="2"/>
      <c r="N564" s="40"/>
    </row>
    <row r="565" spans="1:14" ht="85.5" customHeight="1" x14ac:dyDescent="0.25">
      <c r="A565" s="190"/>
      <c r="B565" s="178"/>
      <c r="C565" s="178"/>
      <c r="D565" s="6"/>
      <c r="E565" s="2"/>
      <c r="F565" s="2"/>
      <c r="G565" s="2"/>
      <c r="H565" s="6"/>
      <c r="I565" s="6"/>
      <c r="J565" s="6"/>
      <c r="K565" s="6"/>
      <c r="L565" s="2"/>
      <c r="M565" s="2"/>
      <c r="N565" s="40"/>
    </row>
    <row r="566" spans="1:14" ht="85.5" customHeight="1" x14ac:dyDescent="0.25">
      <c r="A566" s="190"/>
      <c r="B566" s="178"/>
      <c r="C566" s="178"/>
      <c r="D566" s="6"/>
      <c r="E566" s="2"/>
      <c r="F566" s="2"/>
      <c r="G566" s="2"/>
      <c r="H566" s="6"/>
      <c r="I566" s="6"/>
      <c r="J566" s="6"/>
      <c r="K566" s="6"/>
      <c r="L566" s="2"/>
      <c r="M566" s="2"/>
      <c r="N566" s="40"/>
    </row>
    <row r="567" spans="1:14" ht="85.5" customHeight="1" x14ac:dyDescent="0.25">
      <c r="A567" s="190"/>
      <c r="B567" s="178"/>
      <c r="C567" s="178"/>
      <c r="D567" s="6"/>
      <c r="E567" s="2"/>
      <c r="F567" s="2"/>
      <c r="G567" s="2"/>
      <c r="H567" s="6"/>
      <c r="I567" s="6"/>
      <c r="J567" s="6"/>
      <c r="K567" s="6"/>
      <c r="L567" s="2"/>
      <c r="M567" s="2"/>
      <c r="N567" s="40"/>
    </row>
    <row r="568" spans="1:14" ht="85.5" customHeight="1" x14ac:dyDescent="0.25">
      <c r="A568" s="190"/>
      <c r="B568" s="178"/>
      <c r="C568" s="178"/>
      <c r="D568" s="6"/>
      <c r="E568" s="2"/>
      <c r="F568" s="2"/>
      <c r="G568" s="2"/>
      <c r="H568" s="6"/>
      <c r="I568" s="6"/>
      <c r="J568" s="6"/>
      <c r="K568" s="6"/>
      <c r="L568" s="2"/>
      <c r="M568" s="2"/>
      <c r="N568" s="40"/>
    </row>
    <row r="569" spans="1:14" ht="85.5" customHeight="1" x14ac:dyDescent="0.25">
      <c r="A569" s="190"/>
      <c r="B569" s="178"/>
      <c r="C569" s="178"/>
      <c r="D569" s="6"/>
      <c r="E569" s="2"/>
      <c r="F569" s="2"/>
      <c r="G569" s="2"/>
      <c r="H569" s="6"/>
      <c r="I569" s="6"/>
      <c r="J569" s="6"/>
      <c r="K569" s="6"/>
      <c r="L569" s="2"/>
      <c r="M569" s="2"/>
      <c r="N569" s="40"/>
    </row>
    <row r="570" spans="1:14" ht="85.5" customHeight="1" x14ac:dyDescent="0.25">
      <c r="A570" s="190"/>
      <c r="B570" s="178"/>
      <c r="C570" s="178"/>
      <c r="D570" s="6"/>
      <c r="E570" s="2"/>
      <c r="F570" s="2"/>
      <c r="G570" s="2"/>
      <c r="H570" s="6"/>
      <c r="I570" s="6"/>
      <c r="J570" s="6"/>
      <c r="K570" s="6"/>
      <c r="L570" s="2"/>
      <c r="M570" s="2"/>
      <c r="N570" s="40"/>
    </row>
    <row r="571" spans="1:14" ht="85.5" customHeight="1" x14ac:dyDescent="0.25">
      <c r="A571" s="190"/>
      <c r="B571" s="178"/>
      <c r="C571" s="178"/>
      <c r="D571" s="6"/>
      <c r="E571" s="2"/>
      <c r="F571" s="2"/>
      <c r="G571" s="2"/>
      <c r="H571" s="6"/>
      <c r="I571" s="6"/>
      <c r="J571" s="6"/>
      <c r="K571" s="6"/>
      <c r="L571" s="2"/>
      <c r="M571" s="2"/>
      <c r="N571" s="40"/>
    </row>
    <row r="572" spans="1:14" ht="85.5" customHeight="1" x14ac:dyDescent="0.25">
      <c r="A572" s="190"/>
      <c r="B572" s="178"/>
      <c r="C572" s="178"/>
      <c r="D572" s="6"/>
      <c r="E572" s="2"/>
      <c r="F572" s="2"/>
      <c r="G572" s="2"/>
      <c r="H572" s="6"/>
      <c r="I572" s="6"/>
      <c r="J572" s="6"/>
      <c r="K572" s="6"/>
      <c r="L572" s="2"/>
      <c r="M572" s="2"/>
      <c r="N572" s="40"/>
    </row>
    <row r="573" spans="1:14" ht="85.5" customHeight="1" x14ac:dyDescent="0.25">
      <c r="A573" s="190"/>
      <c r="B573" s="178"/>
      <c r="C573" s="178"/>
      <c r="D573" s="6"/>
      <c r="E573" s="2"/>
      <c r="F573" s="2"/>
      <c r="G573" s="2"/>
      <c r="H573" s="6"/>
      <c r="I573" s="6"/>
      <c r="J573" s="6"/>
      <c r="K573" s="6"/>
      <c r="L573" s="2"/>
      <c r="M573" s="2"/>
      <c r="N573" s="40"/>
    </row>
    <row r="574" spans="1:14" ht="100.5" customHeight="1" x14ac:dyDescent="0.25">
      <c r="A574" s="190"/>
      <c r="B574" s="178"/>
      <c r="C574" s="178"/>
      <c r="D574" s="6"/>
      <c r="E574" s="2"/>
      <c r="F574" s="2"/>
      <c r="G574" s="2"/>
      <c r="H574" s="6"/>
      <c r="I574" s="6"/>
      <c r="J574" s="6"/>
      <c r="K574" s="6"/>
      <c r="L574" s="2"/>
      <c r="M574" s="2"/>
      <c r="N574" s="40"/>
    </row>
    <row r="575" spans="1:14" ht="100.5" customHeight="1" x14ac:dyDescent="0.25">
      <c r="A575" s="190"/>
      <c r="B575" s="178"/>
      <c r="C575" s="178"/>
      <c r="D575" s="6"/>
      <c r="E575" s="2"/>
      <c r="F575" s="2"/>
      <c r="G575" s="2"/>
      <c r="H575" s="6"/>
      <c r="I575" s="6"/>
      <c r="J575" s="6"/>
      <c r="K575" s="6"/>
      <c r="L575" s="2"/>
      <c r="M575" s="2"/>
      <c r="N575" s="40"/>
    </row>
    <row r="576" spans="1:14" ht="100.5" customHeight="1" x14ac:dyDescent="0.25">
      <c r="A576" s="190"/>
      <c r="B576" s="178"/>
      <c r="C576" s="178"/>
      <c r="D576" s="6"/>
      <c r="E576" s="2"/>
      <c r="F576" s="2"/>
      <c r="G576" s="2"/>
      <c r="H576" s="6"/>
      <c r="I576" s="6"/>
      <c r="J576" s="6"/>
      <c r="K576" s="6"/>
      <c r="L576" s="2"/>
      <c r="M576" s="2"/>
      <c r="N576" s="40"/>
    </row>
    <row r="577" spans="1:14" ht="100.5" customHeight="1" x14ac:dyDescent="0.25">
      <c r="A577" s="190"/>
      <c r="B577" s="178"/>
      <c r="C577" s="178"/>
      <c r="D577" s="6"/>
      <c r="E577" s="2"/>
      <c r="F577" s="2"/>
      <c r="G577" s="2"/>
      <c r="H577" s="6"/>
      <c r="I577" s="6"/>
      <c r="J577" s="6"/>
      <c r="K577" s="6"/>
      <c r="L577" s="2"/>
      <c r="M577" s="2"/>
      <c r="N577" s="40"/>
    </row>
    <row r="578" spans="1:14" ht="100.5" customHeight="1" x14ac:dyDescent="0.25">
      <c r="A578" s="190"/>
      <c r="B578" s="178"/>
      <c r="C578" s="178"/>
      <c r="D578" s="6"/>
      <c r="E578" s="2"/>
      <c r="F578" s="2"/>
      <c r="G578" s="2"/>
      <c r="H578" s="6"/>
      <c r="I578" s="6"/>
      <c r="J578" s="6"/>
      <c r="K578" s="6"/>
      <c r="L578" s="2"/>
      <c r="M578" s="2"/>
      <c r="N578" s="40"/>
    </row>
    <row r="579" spans="1:14" ht="100.5" customHeight="1" x14ac:dyDescent="0.25">
      <c r="A579" s="190"/>
      <c r="B579" s="178"/>
      <c r="C579" s="178"/>
      <c r="D579" s="6"/>
      <c r="E579" s="2"/>
      <c r="F579" s="2"/>
      <c r="G579" s="2"/>
      <c r="H579" s="6"/>
      <c r="I579" s="6"/>
      <c r="J579" s="6"/>
      <c r="K579" s="6"/>
      <c r="L579" s="2"/>
      <c r="M579" s="2"/>
      <c r="N579" s="40"/>
    </row>
    <row r="580" spans="1:14" ht="100.5" customHeight="1" x14ac:dyDescent="0.25">
      <c r="A580" s="190"/>
      <c r="B580" s="178"/>
      <c r="C580" s="178"/>
      <c r="D580" s="6"/>
      <c r="E580" s="2"/>
      <c r="F580" s="2"/>
      <c r="G580" s="2"/>
      <c r="H580" s="6"/>
      <c r="I580" s="6"/>
      <c r="J580" s="6"/>
      <c r="K580" s="6"/>
      <c r="L580" s="2"/>
      <c r="M580" s="2"/>
      <c r="N580" s="40"/>
    </row>
    <row r="581" spans="1:14" x14ac:dyDescent="0.25">
      <c r="A581" s="190"/>
      <c r="B581" s="178"/>
      <c r="C581" s="178"/>
      <c r="D581" s="6"/>
      <c r="E581" s="2"/>
      <c r="F581" s="2"/>
      <c r="G581" s="2"/>
      <c r="H581" s="6"/>
      <c r="I581" s="6"/>
      <c r="J581" s="6"/>
      <c r="K581" s="6"/>
      <c r="L581" s="2"/>
      <c r="M581" s="2"/>
      <c r="N581" s="40"/>
    </row>
    <row r="582" spans="1:14" ht="99" customHeight="1" x14ac:dyDescent="0.25">
      <c r="A582" s="190"/>
      <c r="B582" s="178"/>
      <c r="C582" s="178"/>
      <c r="D582" s="6"/>
      <c r="E582" s="2"/>
      <c r="F582" s="2"/>
      <c r="G582" s="2"/>
      <c r="H582" s="6"/>
      <c r="I582" s="6"/>
      <c r="J582" s="6"/>
      <c r="K582" s="6"/>
      <c r="L582" s="2"/>
      <c r="M582" s="2"/>
      <c r="N582" s="40"/>
    </row>
    <row r="583" spans="1:14" x14ac:dyDescent="0.25">
      <c r="A583" s="190"/>
      <c r="B583" s="178"/>
      <c r="C583" s="178"/>
      <c r="D583" s="6"/>
      <c r="E583" s="2"/>
      <c r="F583" s="2"/>
      <c r="G583" s="2"/>
      <c r="H583" s="6"/>
      <c r="I583" s="6"/>
      <c r="J583" s="6"/>
      <c r="K583" s="6"/>
      <c r="L583" s="2"/>
      <c r="M583" s="2"/>
      <c r="N583" s="40"/>
    </row>
    <row r="584" spans="1:14" x14ac:dyDescent="0.25">
      <c r="A584" s="190"/>
      <c r="B584" s="178"/>
      <c r="C584" s="178"/>
      <c r="D584" s="6"/>
      <c r="E584" s="2"/>
      <c r="F584" s="2"/>
      <c r="G584" s="2"/>
      <c r="H584" s="6"/>
      <c r="I584" s="6"/>
      <c r="J584" s="6"/>
      <c r="K584" s="6"/>
      <c r="L584" s="2"/>
      <c r="M584" s="2"/>
      <c r="N584" s="40"/>
    </row>
    <row r="585" spans="1:14" x14ac:dyDescent="0.25">
      <c r="A585" s="190"/>
      <c r="B585" s="178"/>
      <c r="C585" s="178"/>
      <c r="D585" s="6"/>
      <c r="E585" s="2"/>
      <c r="F585" s="2"/>
      <c r="G585" s="2"/>
      <c r="H585" s="6"/>
      <c r="I585" s="6"/>
      <c r="J585" s="6"/>
      <c r="K585" s="6"/>
      <c r="L585" s="2"/>
      <c r="M585" s="2"/>
      <c r="N585" s="40"/>
    </row>
    <row r="586" spans="1:14" x14ac:dyDescent="0.25">
      <c r="A586" s="190"/>
      <c r="B586" s="178"/>
      <c r="C586" s="178"/>
      <c r="D586" s="6"/>
      <c r="E586" s="2"/>
      <c r="F586" s="2"/>
      <c r="G586" s="2"/>
      <c r="H586" s="6"/>
      <c r="I586" s="6"/>
      <c r="J586" s="6"/>
      <c r="K586" s="6"/>
      <c r="L586" s="2"/>
      <c r="M586" s="2"/>
      <c r="N586" s="40"/>
    </row>
    <row r="587" spans="1:14" x14ac:dyDescent="0.25">
      <c r="A587" s="190"/>
      <c r="B587" s="178"/>
      <c r="C587" s="178"/>
      <c r="D587" s="6"/>
      <c r="E587" s="2"/>
      <c r="F587" s="2"/>
      <c r="G587" s="2"/>
      <c r="H587" s="6"/>
      <c r="I587" s="6"/>
      <c r="J587" s="6"/>
      <c r="K587" s="6"/>
      <c r="L587" s="2"/>
      <c r="M587" s="2"/>
      <c r="N587" s="40"/>
    </row>
    <row r="588" spans="1:14" x14ac:dyDescent="0.25">
      <c r="A588" s="190"/>
      <c r="B588" s="178"/>
      <c r="C588" s="178"/>
      <c r="D588" s="6"/>
      <c r="E588" s="2"/>
      <c r="F588" s="2"/>
      <c r="G588" s="2"/>
      <c r="H588" s="6"/>
      <c r="I588" s="6"/>
      <c r="J588" s="6"/>
      <c r="K588" s="6"/>
      <c r="L588" s="2"/>
      <c r="M588" s="2"/>
      <c r="N588" s="40"/>
    </row>
    <row r="589" spans="1:14" x14ac:dyDescent="0.25">
      <c r="A589" s="190"/>
      <c r="B589" s="178"/>
      <c r="C589" s="178"/>
      <c r="D589" s="6"/>
      <c r="E589" s="2"/>
      <c r="F589" s="2"/>
      <c r="G589" s="2"/>
      <c r="H589" s="6"/>
      <c r="I589" s="6"/>
      <c r="J589" s="6"/>
      <c r="K589" s="6"/>
      <c r="L589" s="2"/>
      <c r="M589" s="2"/>
      <c r="N589" s="40"/>
    </row>
    <row r="590" spans="1:14" x14ac:dyDescent="0.25">
      <c r="A590" s="190"/>
      <c r="B590" s="178"/>
      <c r="C590" s="178"/>
      <c r="D590" s="6"/>
      <c r="E590" s="2"/>
      <c r="F590" s="2"/>
      <c r="G590" s="2"/>
      <c r="H590" s="6"/>
      <c r="I590" s="6"/>
      <c r="J590" s="6"/>
      <c r="K590" s="6"/>
      <c r="L590" s="2"/>
      <c r="M590" s="2"/>
      <c r="N590" s="40"/>
    </row>
    <row r="591" spans="1:14" x14ac:dyDescent="0.25">
      <c r="A591" s="190"/>
      <c r="B591" s="178"/>
      <c r="C591" s="178"/>
      <c r="D591" s="6"/>
      <c r="E591" s="2"/>
      <c r="F591" s="2"/>
      <c r="G591" s="2"/>
      <c r="H591" s="6"/>
      <c r="I591" s="6"/>
      <c r="J591" s="6"/>
      <c r="K591" s="6"/>
      <c r="L591" s="2"/>
      <c r="M591" s="2"/>
      <c r="N591" s="40"/>
    </row>
    <row r="592" spans="1:14" x14ac:dyDescent="0.25">
      <c r="A592" s="190"/>
      <c r="B592" s="178"/>
      <c r="C592" s="178"/>
      <c r="D592" s="6"/>
      <c r="E592" s="2"/>
      <c r="F592" s="2"/>
      <c r="G592" s="2"/>
      <c r="H592" s="6"/>
      <c r="I592" s="6"/>
      <c r="J592" s="6"/>
      <c r="K592" s="6"/>
      <c r="L592" s="2"/>
      <c r="M592" s="2"/>
      <c r="N592" s="40"/>
    </row>
    <row r="593" spans="1:14" x14ac:dyDescent="0.25">
      <c r="A593" s="190"/>
      <c r="B593" s="178"/>
      <c r="C593" s="178"/>
      <c r="D593" s="6"/>
      <c r="E593" s="2"/>
      <c r="F593" s="2"/>
      <c r="G593" s="2"/>
      <c r="H593" s="6"/>
      <c r="I593" s="6"/>
      <c r="J593" s="6"/>
      <c r="K593" s="6"/>
      <c r="L593" s="2"/>
      <c r="M593" s="2"/>
      <c r="N593" s="40"/>
    </row>
    <row r="594" spans="1:14" x14ac:dyDescent="0.25">
      <c r="A594" s="190"/>
      <c r="B594" s="178"/>
      <c r="C594" s="178"/>
      <c r="D594" s="6"/>
      <c r="E594" s="2"/>
      <c r="F594" s="2"/>
      <c r="G594" s="2"/>
      <c r="H594" s="6"/>
      <c r="I594" s="6"/>
      <c r="J594" s="6"/>
      <c r="K594" s="6"/>
      <c r="L594" s="2"/>
      <c r="M594" s="2"/>
      <c r="N594" s="40"/>
    </row>
    <row r="595" spans="1:14" x14ac:dyDescent="0.25">
      <c r="A595" s="190"/>
      <c r="B595" s="178"/>
      <c r="C595" s="178"/>
      <c r="D595" s="6"/>
      <c r="E595" s="2"/>
      <c r="F595" s="2"/>
      <c r="G595" s="2"/>
      <c r="H595" s="6"/>
      <c r="I595" s="6"/>
      <c r="J595" s="6"/>
      <c r="K595" s="6"/>
      <c r="L595" s="2"/>
      <c r="M595" s="2"/>
      <c r="N595" s="40"/>
    </row>
    <row r="596" spans="1:14" x14ac:dyDescent="0.25">
      <c r="A596" s="190"/>
      <c r="B596" s="178"/>
      <c r="C596" s="178"/>
      <c r="D596" s="6"/>
      <c r="E596" s="2"/>
      <c r="F596" s="2"/>
      <c r="G596" s="2"/>
      <c r="H596" s="6"/>
      <c r="I596" s="6"/>
      <c r="J596" s="6"/>
      <c r="K596" s="6"/>
      <c r="L596" s="2"/>
      <c r="M596" s="2"/>
      <c r="N596" s="40"/>
    </row>
    <row r="597" spans="1:14" x14ac:dyDescent="0.25">
      <c r="A597" s="190"/>
      <c r="B597" s="178"/>
      <c r="C597" s="178"/>
      <c r="D597" s="6"/>
      <c r="E597" s="2"/>
      <c r="F597" s="2"/>
      <c r="G597" s="2"/>
      <c r="H597" s="6"/>
      <c r="I597" s="6"/>
      <c r="J597" s="6"/>
      <c r="K597" s="6"/>
      <c r="L597" s="2"/>
      <c r="M597" s="2"/>
      <c r="N597" s="40"/>
    </row>
    <row r="598" spans="1:14" x14ac:dyDescent="0.25">
      <c r="A598" s="190"/>
      <c r="B598" s="178"/>
      <c r="C598" s="178"/>
      <c r="D598" s="6"/>
      <c r="E598" s="2"/>
      <c r="F598" s="2"/>
      <c r="G598" s="2"/>
      <c r="H598" s="6"/>
      <c r="I598" s="6"/>
      <c r="J598" s="6"/>
      <c r="K598" s="6"/>
      <c r="L598" s="2"/>
      <c r="M598" s="2"/>
      <c r="N598" s="40"/>
    </row>
    <row r="599" spans="1:14" x14ac:dyDescent="0.25">
      <c r="A599" s="190"/>
      <c r="B599" s="178"/>
      <c r="C599" s="178"/>
      <c r="D599" s="6"/>
      <c r="E599" s="2"/>
      <c r="F599" s="2"/>
      <c r="G599" s="2"/>
      <c r="H599" s="6"/>
      <c r="I599" s="6"/>
      <c r="J599" s="6"/>
      <c r="K599" s="6"/>
      <c r="L599" s="2"/>
      <c r="M599" s="2"/>
      <c r="N599" s="40"/>
    </row>
    <row r="600" spans="1:14" x14ac:dyDescent="0.25">
      <c r="A600" s="190"/>
      <c r="B600" s="178"/>
      <c r="C600" s="178"/>
      <c r="D600" s="6"/>
      <c r="E600" s="2"/>
      <c r="F600" s="2"/>
      <c r="G600" s="2"/>
      <c r="H600" s="6"/>
      <c r="I600" s="6"/>
      <c r="J600" s="6"/>
      <c r="K600" s="6"/>
      <c r="L600" s="2"/>
      <c r="M600" s="2"/>
      <c r="N600" s="40"/>
    </row>
    <row r="601" spans="1:14" x14ac:dyDescent="0.25">
      <c r="A601" s="190"/>
      <c r="B601" s="178"/>
      <c r="C601" s="178"/>
      <c r="D601" s="6"/>
      <c r="E601" s="2"/>
      <c r="F601" s="2"/>
      <c r="G601" s="2"/>
      <c r="H601" s="6"/>
      <c r="I601" s="6"/>
      <c r="J601" s="6"/>
      <c r="K601" s="6"/>
      <c r="L601" s="2"/>
      <c r="M601" s="2"/>
      <c r="N601" s="40"/>
    </row>
    <row r="602" spans="1:14" x14ac:dyDescent="0.25">
      <c r="A602" s="190"/>
      <c r="B602" s="178"/>
      <c r="C602" s="178"/>
      <c r="D602" s="6"/>
      <c r="E602" s="2"/>
      <c r="F602" s="2"/>
      <c r="G602" s="2"/>
      <c r="H602" s="6"/>
      <c r="I602" s="6"/>
      <c r="J602" s="6"/>
      <c r="K602" s="6"/>
      <c r="L602" s="2"/>
      <c r="M602" s="2"/>
      <c r="N602" s="40"/>
    </row>
    <row r="603" spans="1:14" x14ac:dyDescent="0.25">
      <c r="A603" s="190"/>
      <c r="B603" s="178"/>
      <c r="C603" s="178"/>
      <c r="D603" s="6"/>
      <c r="E603" s="2"/>
      <c r="F603" s="2"/>
      <c r="G603" s="2"/>
      <c r="H603" s="6"/>
      <c r="I603" s="6"/>
      <c r="J603" s="6"/>
      <c r="K603" s="6"/>
      <c r="L603" s="2"/>
      <c r="M603" s="2"/>
      <c r="N603" s="40"/>
    </row>
    <row r="604" spans="1:14" x14ac:dyDescent="0.25">
      <c r="A604" s="190"/>
      <c r="B604" s="178"/>
      <c r="C604" s="178"/>
      <c r="D604" s="6"/>
      <c r="E604" s="2"/>
      <c r="F604" s="2"/>
      <c r="G604" s="2"/>
      <c r="H604" s="6"/>
      <c r="I604" s="6"/>
      <c r="J604" s="6"/>
      <c r="K604" s="6"/>
      <c r="L604" s="2"/>
      <c r="M604" s="2"/>
      <c r="N604" s="40"/>
    </row>
    <row r="605" spans="1:14" x14ac:dyDescent="0.25">
      <c r="A605" s="190"/>
      <c r="B605" s="178"/>
      <c r="C605" s="178"/>
      <c r="D605" s="6"/>
      <c r="E605" s="2"/>
      <c r="F605" s="2"/>
      <c r="G605" s="2"/>
      <c r="H605" s="6"/>
      <c r="I605" s="6"/>
      <c r="J605" s="6"/>
      <c r="K605" s="6"/>
      <c r="L605" s="2"/>
      <c r="M605" s="2"/>
      <c r="N605" s="40"/>
    </row>
    <row r="606" spans="1:14" x14ac:dyDescent="0.25">
      <c r="A606" s="190"/>
      <c r="B606" s="178"/>
      <c r="C606" s="178"/>
      <c r="D606" s="6"/>
      <c r="E606" s="2"/>
      <c r="F606" s="2"/>
      <c r="G606" s="2"/>
      <c r="H606" s="6"/>
      <c r="I606" s="6"/>
      <c r="J606" s="6"/>
      <c r="K606" s="6"/>
      <c r="L606" s="2"/>
      <c r="M606" s="2"/>
      <c r="N606" s="40"/>
    </row>
    <row r="607" spans="1:14" x14ac:dyDescent="0.25">
      <c r="A607" s="190"/>
      <c r="B607" s="178"/>
      <c r="C607" s="178"/>
      <c r="D607" s="6"/>
      <c r="E607" s="2"/>
      <c r="F607" s="2"/>
      <c r="G607" s="2"/>
      <c r="H607" s="6"/>
      <c r="I607" s="6"/>
      <c r="J607" s="6"/>
      <c r="K607" s="6"/>
      <c r="L607" s="2"/>
      <c r="M607" s="2"/>
      <c r="N607" s="40"/>
    </row>
    <row r="608" spans="1:14" x14ac:dyDescent="0.25">
      <c r="A608" s="190"/>
      <c r="B608" s="178"/>
      <c r="C608" s="178"/>
      <c r="D608" s="6"/>
      <c r="E608" s="2"/>
      <c r="F608" s="2"/>
      <c r="G608" s="2"/>
      <c r="H608" s="6"/>
      <c r="I608" s="6"/>
      <c r="J608" s="6"/>
      <c r="K608" s="6"/>
      <c r="L608" s="2"/>
      <c r="M608" s="2"/>
      <c r="N608" s="40"/>
    </row>
    <row r="609" spans="1:14" x14ac:dyDescent="0.25">
      <c r="A609" s="190"/>
      <c r="B609" s="178"/>
      <c r="C609" s="178"/>
      <c r="D609" s="6"/>
      <c r="E609" s="2"/>
      <c r="F609" s="2"/>
      <c r="G609" s="2"/>
      <c r="H609" s="6"/>
      <c r="I609" s="6"/>
      <c r="J609" s="6"/>
      <c r="K609" s="6"/>
      <c r="L609" s="2"/>
      <c r="M609" s="2"/>
      <c r="N609" s="40"/>
    </row>
    <row r="610" spans="1:14" x14ac:dyDescent="0.25">
      <c r="A610" s="190"/>
      <c r="B610" s="178"/>
      <c r="C610" s="178"/>
      <c r="D610" s="6"/>
      <c r="E610" s="2"/>
      <c r="F610" s="2"/>
      <c r="G610" s="2"/>
      <c r="H610" s="6"/>
      <c r="I610" s="6"/>
      <c r="J610" s="6"/>
      <c r="K610" s="6"/>
      <c r="L610" s="2"/>
      <c r="M610" s="2"/>
      <c r="N610" s="40"/>
    </row>
    <row r="611" spans="1:14" x14ac:dyDescent="0.25">
      <c r="A611" s="190"/>
      <c r="B611" s="178"/>
      <c r="C611" s="178"/>
      <c r="D611" s="6"/>
      <c r="E611" s="2"/>
      <c r="F611" s="2"/>
      <c r="G611" s="2"/>
      <c r="H611" s="6"/>
      <c r="I611" s="6"/>
      <c r="J611" s="6"/>
      <c r="K611" s="6"/>
      <c r="L611" s="2"/>
      <c r="M611" s="2"/>
      <c r="N611" s="40"/>
    </row>
    <row r="612" spans="1:14" x14ac:dyDescent="0.25">
      <c r="A612" s="190"/>
      <c r="B612" s="178"/>
      <c r="C612" s="178"/>
      <c r="D612" s="6"/>
      <c r="E612" s="2"/>
      <c r="F612" s="2"/>
      <c r="G612" s="2"/>
      <c r="H612" s="6"/>
      <c r="I612" s="6"/>
      <c r="J612" s="6"/>
      <c r="K612" s="6"/>
      <c r="L612" s="2"/>
      <c r="M612" s="2"/>
      <c r="N612" s="40"/>
    </row>
    <row r="613" spans="1:14" x14ac:dyDescent="0.25">
      <c r="A613" s="190"/>
      <c r="B613" s="178"/>
      <c r="C613" s="178"/>
      <c r="D613" s="6"/>
      <c r="E613" s="2"/>
      <c r="F613" s="2"/>
      <c r="G613" s="2"/>
      <c r="H613" s="6"/>
      <c r="I613" s="6"/>
      <c r="J613" s="6"/>
      <c r="K613" s="6"/>
      <c r="L613" s="2"/>
      <c r="M613" s="2"/>
      <c r="N613" s="40"/>
    </row>
    <row r="614" spans="1:14" x14ac:dyDescent="0.25">
      <c r="A614" s="190"/>
      <c r="B614" s="178"/>
      <c r="C614" s="178"/>
      <c r="D614" s="6"/>
      <c r="E614" s="2"/>
      <c r="F614" s="2"/>
      <c r="G614" s="2"/>
      <c r="H614" s="6"/>
      <c r="I614" s="6"/>
      <c r="J614" s="6"/>
      <c r="K614" s="6"/>
      <c r="L614" s="2"/>
      <c r="M614" s="2"/>
      <c r="N614" s="40"/>
    </row>
    <row r="615" spans="1:14" x14ac:dyDescent="0.25">
      <c r="A615" s="190"/>
      <c r="B615" s="178"/>
      <c r="C615" s="178"/>
      <c r="D615" s="6"/>
      <c r="E615" s="2"/>
      <c r="F615" s="2"/>
      <c r="G615" s="2"/>
      <c r="H615" s="6"/>
      <c r="I615" s="6"/>
      <c r="J615" s="6"/>
      <c r="K615" s="6"/>
      <c r="L615" s="2"/>
      <c r="M615" s="2"/>
      <c r="N615" s="40"/>
    </row>
    <row r="616" spans="1:14" x14ac:dyDescent="0.25">
      <c r="A616" s="190"/>
      <c r="B616" s="178"/>
      <c r="C616" s="178"/>
      <c r="D616" s="6"/>
      <c r="E616" s="2"/>
      <c r="F616" s="2"/>
      <c r="G616" s="2"/>
      <c r="H616" s="6"/>
      <c r="I616" s="6"/>
      <c r="J616" s="6"/>
      <c r="K616" s="6"/>
      <c r="L616" s="2"/>
      <c r="M616" s="2"/>
      <c r="N616" s="40"/>
    </row>
    <row r="617" spans="1:14" x14ac:dyDescent="0.25">
      <c r="A617" s="190"/>
      <c r="B617" s="178"/>
      <c r="C617" s="178"/>
      <c r="D617" s="6"/>
      <c r="E617" s="2"/>
      <c r="F617" s="2"/>
      <c r="G617" s="2"/>
      <c r="H617" s="6"/>
      <c r="I617" s="6"/>
      <c r="J617" s="6"/>
      <c r="K617" s="6"/>
      <c r="L617" s="2"/>
      <c r="M617" s="2"/>
      <c r="N617" s="40"/>
    </row>
    <row r="618" spans="1:14" x14ac:dyDescent="0.25">
      <c r="A618" s="190"/>
      <c r="B618" s="178"/>
      <c r="C618" s="178"/>
      <c r="D618" s="6"/>
      <c r="E618" s="2"/>
      <c r="F618" s="2"/>
      <c r="G618" s="2"/>
      <c r="H618" s="6"/>
      <c r="I618" s="6"/>
      <c r="J618" s="6"/>
      <c r="K618" s="6"/>
      <c r="L618" s="2"/>
      <c r="M618" s="2"/>
      <c r="N618" s="40"/>
    </row>
    <row r="619" spans="1:14" x14ac:dyDescent="0.25">
      <c r="A619" s="190"/>
      <c r="B619" s="178"/>
      <c r="C619" s="178"/>
      <c r="D619" s="6"/>
      <c r="E619" s="2"/>
      <c r="F619" s="2"/>
      <c r="G619" s="2"/>
      <c r="H619" s="6"/>
      <c r="I619" s="6"/>
      <c r="J619" s="6"/>
      <c r="K619" s="6"/>
      <c r="L619" s="2"/>
      <c r="M619" s="2"/>
      <c r="N619" s="40"/>
    </row>
    <row r="620" spans="1:14" x14ac:dyDescent="0.25">
      <c r="A620" s="190"/>
      <c r="B620" s="178"/>
      <c r="C620" s="178"/>
      <c r="D620" s="6"/>
      <c r="E620" s="2"/>
      <c r="F620" s="2"/>
      <c r="G620" s="2"/>
      <c r="H620" s="6"/>
      <c r="I620" s="6"/>
      <c r="J620" s="6"/>
      <c r="K620" s="6"/>
      <c r="L620" s="2"/>
      <c r="M620" s="2"/>
      <c r="N620" s="40"/>
    </row>
    <row r="621" spans="1:14" x14ac:dyDescent="0.25">
      <c r="A621" s="190"/>
      <c r="B621" s="178"/>
      <c r="C621" s="178"/>
      <c r="D621" s="6"/>
      <c r="E621" s="2"/>
      <c r="F621" s="2"/>
      <c r="G621" s="2"/>
      <c r="H621" s="6"/>
      <c r="I621" s="6"/>
      <c r="J621" s="6"/>
      <c r="K621" s="6"/>
      <c r="L621" s="2"/>
      <c r="M621" s="2"/>
      <c r="N621" s="40"/>
    </row>
    <row r="622" spans="1:14" x14ac:dyDescent="0.25">
      <c r="A622" s="190"/>
      <c r="B622" s="178"/>
      <c r="C622" s="178"/>
      <c r="D622" s="6"/>
      <c r="E622" s="2"/>
      <c r="F622" s="2"/>
      <c r="G622" s="2"/>
      <c r="H622" s="6"/>
      <c r="I622" s="6"/>
      <c r="J622" s="6"/>
      <c r="K622" s="6"/>
      <c r="L622" s="2"/>
      <c r="M622" s="2"/>
      <c r="N622" s="40"/>
    </row>
    <row r="623" spans="1:14" x14ac:dyDescent="0.25">
      <c r="A623" s="190"/>
      <c r="B623" s="178"/>
      <c r="C623" s="178"/>
      <c r="D623" s="6"/>
      <c r="E623" s="2"/>
      <c r="F623" s="2"/>
      <c r="G623" s="2"/>
      <c r="H623" s="6"/>
      <c r="I623" s="6"/>
      <c r="J623" s="6"/>
      <c r="K623" s="6"/>
      <c r="L623" s="2"/>
      <c r="M623" s="2"/>
      <c r="N623" s="40"/>
    </row>
    <row r="624" spans="1:14" x14ac:dyDescent="0.25">
      <c r="A624" s="190"/>
      <c r="B624" s="178"/>
      <c r="C624" s="178"/>
      <c r="D624" s="6"/>
      <c r="E624" s="2"/>
      <c r="F624" s="2"/>
      <c r="G624" s="2"/>
      <c r="H624" s="6"/>
      <c r="I624" s="6"/>
      <c r="J624" s="6"/>
      <c r="K624" s="6"/>
      <c r="L624" s="2"/>
      <c r="M624" s="2"/>
      <c r="N624" s="40"/>
    </row>
    <row r="625" spans="1:14" x14ac:dyDescent="0.25">
      <c r="A625" s="190"/>
      <c r="B625" s="178"/>
      <c r="C625" s="178"/>
      <c r="D625" s="6"/>
      <c r="E625" s="2"/>
      <c r="F625" s="2"/>
      <c r="G625" s="2"/>
      <c r="H625" s="6"/>
      <c r="I625" s="6"/>
      <c r="J625" s="6"/>
      <c r="K625" s="6"/>
      <c r="L625" s="2"/>
      <c r="M625" s="2"/>
      <c r="N625" s="40"/>
    </row>
    <row r="626" spans="1:14" x14ac:dyDescent="0.25">
      <c r="A626" s="190"/>
      <c r="B626" s="178"/>
      <c r="C626" s="178"/>
      <c r="D626" s="6"/>
      <c r="E626" s="2"/>
      <c r="F626" s="2"/>
      <c r="G626" s="2"/>
      <c r="H626" s="6"/>
      <c r="I626" s="6"/>
      <c r="J626" s="6"/>
      <c r="K626" s="6"/>
      <c r="L626" s="2"/>
      <c r="M626" s="2"/>
      <c r="N626" s="40"/>
    </row>
    <row r="627" spans="1:14" x14ac:dyDescent="0.25">
      <c r="A627" s="190"/>
      <c r="B627" s="178"/>
      <c r="C627" s="178"/>
      <c r="D627" s="6"/>
      <c r="E627" s="2"/>
      <c r="F627" s="2"/>
      <c r="G627" s="2"/>
      <c r="H627" s="6"/>
      <c r="I627" s="6"/>
      <c r="J627" s="6"/>
      <c r="K627" s="6"/>
      <c r="L627" s="2"/>
      <c r="M627" s="2"/>
      <c r="N627" s="40"/>
    </row>
    <row r="628" spans="1:14" x14ac:dyDescent="0.25">
      <c r="A628" s="190"/>
      <c r="B628" s="178"/>
      <c r="C628" s="178"/>
      <c r="D628" s="6"/>
      <c r="E628" s="2"/>
      <c r="F628" s="2"/>
      <c r="G628" s="2"/>
      <c r="H628" s="6"/>
      <c r="I628" s="6"/>
      <c r="J628" s="6"/>
      <c r="K628" s="6"/>
      <c r="L628" s="2"/>
      <c r="M628" s="2"/>
      <c r="N628" s="40"/>
    </row>
    <row r="629" spans="1:14" x14ac:dyDescent="0.25">
      <c r="A629" s="190"/>
      <c r="B629" s="178"/>
      <c r="C629" s="178"/>
      <c r="D629" s="6"/>
      <c r="E629" s="2"/>
      <c r="F629" s="2"/>
      <c r="G629" s="2"/>
      <c r="H629" s="6"/>
      <c r="I629" s="6"/>
      <c r="J629" s="6"/>
      <c r="K629" s="6"/>
      <c r="L629" s="2"/>
      <c r="M629" s="2"/>
      <c r="N629" s="40"/>
    </row>
    <row r="630" spans="1:14" x14ac:dyDescent="0.25">
      <c r="A630" s="190"/>
      <c r="B630" s="178"/>
      <c r="C630" s="178"/>
      <c r="D630" s="6"/>
      <c r="E630" s="2"/>
      <c r="F630" s="2"/>
      <c r="G630" s="2"/>
      <c r="H630" s="6"/>
      <c r="I630" s="6"/>
      <c r="J630" s="6"/>
      <c r="K630" s="6"/>
      <c r="L630" s="2"/>
      <c r="M630" s="2"/>
      <c r="N630" s="40"/>
    </row>
    <row r="631" spans="1:14" x14ac:dyDescent="0.25">
      <c r="A631" s="190"/>
      <c r="B631" s="178"/>
      <c r="C631" s="178"/>
      <c r="D631" s="6"/>
      <c r="E631" s="2"/>
      <c r="F631" s="2"/>
      <c r="G631" s="2"/>
      <c r="H631" s="6"/>
      <c r="I631" s="6"/>
      <c r="J631" s="6"/>
      <c r="K631" s="6"/>
      <c r="L631" s="2"/>
      <c r="M631" s="2"/>
      <c r="N631" s="40"/>
    </row>
    <row r="632" spans="1:14" x14ac:dyDescent="0.25">
      <c r="A632" s="190"/>
      <c r="B632" s="178"/>
      <c r="C632" s="178"/>
      <c r="D632" s="6"/>
      <c r="E632" s="2"/>
      <c r="F632" s="2"/>
      <c r="G632" s="2"/>
      <c r="H632" s="6"/>
      <c r="I632" s="6"/>
      <c r="J632" s="6"/>
      <c r="K632" s="6"/>
      <c r="L632" s="2"/>
      <c r="M632" s="2"/>
      <c r="N632" s="40"/>
    </row>
    <row r="633" spans="1:14" x14ac:dyDescent="0.25">
      <c r="A633" s="190"/>
      <c r="B633" s="178"/>
      <c r="C633" s="178"/>
      <c r="D633" s="6"/>
      <c r="E633" s="2"/>
      <c r="F633" s="2"/>
      <c r="G633" s="2"/>
      <c r="H633" s="6"/>
      <c r="I633" s="6"/>
      <c r="J633" s="6"/>
      <c r="K633" s="6"/>
      <c r="L633" s="2"/>
      <c r="M633" s="2"/>
      <c r="N633" s="40"/>
    </row>
    <row r="634" spans="1:14" x14ac:dyDescent="0.25">
      <c r="A634" s="190"/>
      <c r="B634" s="178"/>
      <c r="C634" s="178"/>
      <c r="D634" s="6"/>
      <c r="E634" s="2"/>
      <c r="F634" s="2"/>
      <c r="G634" s="2"/>
      <c r="H634" s="6"/>
      <c r="I634" s="6"/>
      <c r="J634" s="6"/>
      <c r="K634" s="6"/>
      <c r="L634" s="2"/>
      <c r="M634" s="2"/>
      <c r="N634" s="40"/>
    </row>
    <row r="635" spans="1:14" x14ac:dyDescent="0.25">
      <c r="A635" s="190"/>
      <c r="B635" s="178"/>
      <c r="C635" s="178"/>
      <c r="D635" s="6"/>
      <c r="E635" s="2"/>
      <c r="F635" s="2"/>
      <c r="G635" s="2"/>
      <c r="H635" s="6"/>
      <c r="I635" s="6"/>
      <c r="J635" s="6"/>
      <c r="K635" s="6"/>
      <c r="L635" s="2"/>
      <c r="M635" s="2"/>
      <c r="N635" s="40"/>
    </row>
    <row r="636" spans="1:14" x14ac:dyDescent="0.25">
      <c r="A636" s="190"/>
      <c r="B636" s="178"/>
      <c r="C636" s="178"/>
      <c r="D636" s="6"/>
      <c r="E636" s="2"/>
      <c r="F636" s="2"/>
      <c r="G636" s="2"/>
      <c r="H636" s="6"/>
      <c r="I636" s="6"/>
      <c r="J636" s="6"/>
      <c r="K636" s="6"/>
      <c r="L636" s="2"/>
      <c r="M636" s="2"/>
      <c r="N636" s="40"/>
    </row>
    <row r="637" spans="1:14" x14ac:dyDescent="0.25">
      <c r="A637" s="190"/>
      <c r="B637" s="178"/>
      <c r="C637" s="178"/>
      <c r="D637" s="6"/>
      <c r="E637" s="2"/>
      <c r="F637" s="2"/>
      <c r="G637" s="2"/>
      <c r="H637" s="6"/>
      <c r="I637" s="6"/>
      <c r="J637" s="6"/>
      <c r="K637" s="6"/>
      <c r="L637" s="2"/>
      <c r="M637" s="2"/>
      <c r="N637" s="40"/>
    </row>
    <row r="638" spans="1:14" x14ac:dyDescent="0.25">
      <c r="A638" s="190"/>
      <c r="B638" s="178"/>
      <c r="C638" s="178"/>
      <c r="D638" s="6"/>
      <c r="E638" s="2"/>
      <c r="F638" s="2"/>
      <c r="G638" s="2"/>
      <c r="H638" s="6"/>
      <c r="I638" s="6"/>
      <c r="J638" s="6"/>
      <c r="K638" s="6"/>
      <c r="L638" s="2"/>
      <c r="M638" s="2"/>
      <c r="N638" s="40"/>
    </row>
    <row r="639" spans="1:14" x14ac:dyDescent="0.25">
      <c r="A639" s="190"/>
      <c r="B639" s="178"/>
      <c r="C639" s="178"/>
      <c r="D639" s="6"/>
      <c r="E639" s="2"/>
      <c r="F639" s="2"/>
      <c r="G639" s="2"/>
      <c r="H639" s="6"/>
      <c r="I639" s="6"/>
      <c r="J639" s="6"/>
      <c r="K639" s="6"/>
      <c r="L639" s="2"/>
      <c r="M639" s="2"/>
      <c r="N639" s="40"/>
    </row>
    <row r="640" spans="1:14" x14ac:dyDescent="0.25">
      <c r="A640" s="190"/>
      <c r="B640" s="178"/>
      <c r="C640" s="178"/>
      <c r="D640" s="6"/>
      <c r="E640" s="2"/>
      <c r="F640" s="2"/>
      <c r="G640" s="2"/>
      <c r="H640" s="6"/>
      <c r="I640" s="6"/>
      <c r="J640" s="6"/>
      <c r="K640" s="6"/>
      <c r="L640" s="2"/>
      <c r="M640" s="2"/>
      <c r="N640" s="40"/>
    </row>
    <row r="641" spans="1:14" x14ac:dyDescent="0.25">
      <c r="A641" s="190"/>
      <c r="B641" s="178"/>
      <c r="C641" s="178"/>
      <c r="D641" s="6"/>
      <c r="E641" s="2"/>
      <c r="F641" s="2"/>
      <c r="G641" s="2"/>
      <c r="H641" s="6"/>
      <c r="I641" s="6"/>
      <c r="J641" s="6"/>
      <c r="K641" s="6"/>
      <c r="L641" s="2"/>
      <c r="M641" s="2"/>
      <c r="N641" s="40"/>
    </row>
    <row r="642" spans="1:14" x14ac:dyDescent="0.25">
      <c r="A642" s="190"/>
      <c r="B642" s="178"/>
      <c r="C642" s="178"/>
      <c r="D642" s="6"/>
      <c r="E642" s="2"/>
      <c r="F642" s="2"/>
      <c r="G642" s="2"/>
      <c r="H642" s="6"/>
      <c r="I642" s="6"/>
      <c r="J642" s="6"/>
      <c r="K642" s="6"/>
      <c r="L642" s="2"/>
      <c r="M642" s="2"/>
      <c r="N642" s="40"/>
    </row>
    <row r="643" spans="1:14" x14ac:dyDescent="0.25">
      <c r="A643" s="190"/>
      <c r="B643" s="178"/>
      <c r="C643" s="178"/>
      <c r="D643" s="6"/>
      <c r="E643" s="2"/>
      <c r="F643" s="2"/>
      <c r="G643" s="2"/>
      <c r="H643" s="6"/>
      <c r="I643" s="6"/>
      <c r="J643" s="6"/>
      <c r="K643" s="6"/>
      <c r="L643" s="2"/>
      <c r="M643" s="2"/>
      <c r="N643" s="40"/>
    </row>
    <row r="644" spans="1:14" x14ac:dyDescent="0.25">
      <c r="A644" s="190"/>
      <c r="B644" s="178"/>
      <c r="C644" s="178"/>
      <c r="D644" s="6"/>
      <c r="E644" s="2"/>
      <c r="F644" s="2"/>
      <c r="G644" s="2"/>
      <c r="H644" s="6"/>
      <c r="I644" s="6"/>
      <c r="J644" s="6"/>
      <c r="K644" s="6"/>
      <c r="L644" s="2"/>
      <c r="M644" s="2"/>
      <c r="N644" s="40"/>
    </row>
    <row r="645" spans="1:14" x14ac:dyDescent="0.25">
      <c r="A645" s="190"/>
      <c r="B645" s="178"/>
      <c r="C645" s="178"/>
      <c r="D645" s="6"/>
      <c r="E645" s="2"/>
      <c r="F645" s="2"/>
      <c r="G645" s="2"/>
      <c r="H645" s="6"/>
      <c r="I645" s="6"/>
      <c r="J645" s="6"/>
      <c r="K645" s="6"/>
      <c r="L645" s="2"/>
      <c r="M645" s="2"/>
      <c r="N645" s="40"/>
    </row>
    <row r="646" spans="1:14" x14ac:dyDescent="0.25">
      <c r="A646" s="190"/>
      <c r="B646" s="178"/>
      <c r="C646" s="178"/>
      <c r="D646" s="6"/>
      <c r="E646" s="2"/>
      <c r="F646" s="2"/>
      <c r="G646" s="2"/>
      <c r="H646" s="6"/>
      <c r="I646" s="6"/>
      <c r="J646" s="6"/>
      <c r="K646" s="6"/>
      <c r="L646" s="2"/>
      <c r="M646" s="2"/>
      <c r="N646" s="40"/>
    </row>
    <row r="647" spans="1:14" x14ac:dyDescent="0.25">
      <c r="A647" s="190"/>
      <c r="B647" s="178"/>
      <c r="C647" s="178"/>
      <c r="D647" s="6"/>
      <c r="E647" s="2"/>
      <c r="F647" s="2"/>
      <c r="G647" s="2"/>
      <c r="H647" s="6"/>
      <c r="I647" s="6"/>
      <c r="J647" s="6"/>
      <c r="K647" s="6"/>
      <c r="L647" s="2"/>
      <c r="M647" s="2"/>
      <c r="N647" s="40"/>
    </row>
    <row r="648" spans="1:14" x14ac:dyDescent="0.25">
      <c r="A648" s="190"/>
      <c r="B648" s="178"/>
      <c r="C648" s="178"/>
      <c r="D648" s="6"/>
      <c r="E648" s="2"/>
      <c r="F648" s="2"/>
      <c r="G648" s="2"/>
      <c r="H648" s="6"/>
      <c r="I648" s="6"/>
      <c r="J648" s="6"/>
      <c r="K648" s="6"/>
      <c r="L648" s="2"/>
      <c r="M648" s="2"/>
      <c r="N648" s="40"/>
    </row>
    <row r="649" spans="1:14" x14ac:dyDescent="0.25">
      <c r="A649" s="190"/>
      <c r="B649" s="178"/>
      <c r="C649" s="178"/>
      <c r="D649" s="6"/>
      <c r="E649" s="2"/>
      <c r="F649" s="2"/>
      <c r="G649" s="2"/>
      <c r="H649" s="6"/>
      <c r="I649" s="6"/>
      <c r="J649" s="6"/>
      <c r="K649" s="6"/>
      <c r="L649" s="2"/>
      <c r="M649" s="2"/>
      <c r="N649" s="40"/>
    </row>
    <row r="650" spans="1:14" x14ac:dyDescent="0.25">
      <c r="A650" s="190"/>
      <c r="B650" s="178"/>
      <c r="C650" s="178"/>
      <c r="D650" s="6"/>
      <c r="E650" s="2"/>
      <c r="F650" s="2"/>
      <c r="G650" s="2"/>
      <c r="H650" s="6"/>
      <c r="I650" s="6"/>
      <c r="J650" s="6"/>
      <c r="K650" s="6"/>
      <c r="L650" s="2"/>
      <c r="M650" s="2"/>
      <c r="N650" s="40"/>
    </row>
    <row r="651" spans="1:14" x14ac:dyDescent="0.25">
      <c r="A651" s="190"/>
      <c r="B651" s="178"/>
      <c r="C651" s="178"/>
      <c r="D651" s="6"/>
      <c r="E651" s="2"/>
      <c r="F651" s="2"/>
      <c r="G651" s="2"/>
      <c r="H651" s="6"/>
      <c r="I651" s="6"/>
      <c r="J651" s="6"/>
      <c r="K651" s="6"/>
      <c r="L651" s="2"/>
      <c r="M651" s="2"/>
      <c r="N651" s="40"/>
    </row>
    <row r="652" spans="1:14" x14ac:dyDescent="0.25">
      <c r="A652" s="190"/>
      <c r="B652" s="178"/>
      <c r="C652" s="178"/>
      <c r="D652" s="6"/>
      <c r="E652" s="2"/>
      <c r="F652" s="2"/>
      <c r="G652" s="2"/>
      <c r="H652" s="6"/>
      <c r="I652" s="6"/>
      <c r="J652" s="6"/>
      <c r="K652" s="6"/>
      <c r="L652" s="2"/>
      <c r="M652" s="2"/>
      <c r="N652" s="40"/>
    </row>
    <row r="653" spans="1:14" x14ac:dyDescent="0.25">
      <c r="A653" s="190"/>
      <c r="B653" s="178"/>
      <c r="C653" s="178"/>
      <c r="D653" s="6"/>
      <c r="E653" s="2"/>
      <c r="F653" s="2"/>
      <c r="G653" s="2"/>
      <c r="H653" s="6"/>
      <c r="I653" s="6"/>
      <c r="J653" s="6"/>
      <c r="K653" s="6"/>
      <c r="L653" s="2"/>
      <c r="M653" s="2"/>
      <c r="N653" s="40"/>
    </row>
    <row r="654" spans="1:14" x14ac:dyDescent="0.25">
      <c r="A654" s="190"/>
      <c r="B654" s="178"/>
      <c r="C654" s="178"/>
      <c r="D654" s="6"/>
      <c r="E654" s="2"/>
      <c r="F654" s="2"/>
      <c r="G654" s="2"/>
      <c r="H654" s="6"/>
      <c r="I654" s="6"/>
      <c r="J654" s="6"/>
      <c r="K654" s="6"/>
      <c r="L654" s="2"/>
      <c r="M654" s="2"/>
      <c r="N654" s="40"/>
    </row>
    <row r="655" spans="1:14" x14ac:dyDescent="0.25">
      <c r="A655" s="190"/>
      <c r="B655" s="178"/>
      <c r="C655" s="178"/>
      <c r="D655" s="6"/>
      <c r="E655" s="2"/>
      <c r="F655" s="2"/>
      <c r="G655" s="2"/>
      <c r="H655" s="6"/>
      <c r="I655" s="6"/>
      <c r="J655" s="6"/>
      <c r="K655" s="6"/>
      <c r="L655" s="2"/>
      <c r="M655" s="2"/>
      <c r="N655" s="40"/>
    </row>
    <row r="656" spans="1:14" x14ac:dyDescent="0.25">
      <c r="A656" s="190"/>
      <c r="B656" s="178"/>
      <c r="C656" s="178"/>
      <c r="D656" s="6"/>
      <c r="E656" s="2"/>
      <c r="F656" s="2"/>
      <c r="G656" s="2"/>
      <c r="H656" s="6"/>
      <c r="I656" s="6"/>
      <c r="J656" s="6"/>
      <c r="K656" s="6"/>
      <c r="L656" s="2"/>
      <c r="M656" s="2"/>
      <c r="N656" s="40"/>
    </row>
    <row r="657" spans="1:14" x14ac:dyDescent="0.25">
      <c r="A657" s="190"/>
      <c r="B657" s="178"/>
      <c r="C657" s="178"/>
      <c r="D657" s="6"/>
      <c r="E657" s="2"/>
      <c r="F657" s="2"/>
      <c r="G657" s="2"/>
      <c r="H657" s="6"/>
      <c r="I657" s="6"/>
      <c r="J657" s="6"/>
      <c r="K657" s="6"/>
      <c r="L657" s="2"/>
      <c r="M657" s="2"/>
      <c r="N657" s="40"/>
    </row>
    <row r="658" spans="1:14" x14ac:dyDescent="0.25">
      <c r="A658" s="190"/>
      <c r="B658" s="178"/>
      <c r="C658" s="178"/>
      <c r="D658" s="6"/>
      <c r="E658" s="2"/>
      <c r="F658" s="2"/>
      <c r="G658" s="2"/>
      <c r="H658" s="6"/>
      <c r="I658" s="6"/>
      <c r="J658" s="6"/>
      <c r="K658" s="6"/>
      <c r="L658" s="2"/>
      <c r="M658" s="2"/>
      <c r="N658" s="40"/>
    </row>
    <row r="659" spans="1:14" x14ac:dyDescent="0.25">
      <c r="A659" s="190"/>
      <c r="B659" s="178"/>
      <c r="C659" s="178"/>
      <c r="D659" s="6"/>
      <c r="E659" s="2"/>
      <c r="F659" s="2"/>
      <c r="G659" s="2"/>
      <c r="H659" s="6"/>
      <c r="I659" s="6"/>
      <c r="J659" s="6"/>
      <c r="K659" s="6"/>
      <c r="L659" s="2"/>
      <c r="M659" s="2"/>
      <c r="N659" s="40"/>
    </row>
    <row r="660" spans="1:14" x14ac:dyDescent="0.25">
      <c r="A660" s="190"/>
      <c r="B660" s="178"/>
      <c r="C660" s="178"/>
      <c r="D660" s="6"/>
      <c r="E660" s="2"/>
      <c r="F660" s="2"/>
      <c r="G660" s="2"/>
      <c r="H660" s="6"/>
      <c r="I660" s="6"/>
      <c r="J660" s="6"/>
      <c r="K660" s="6"/>
      <c r="L660" s="2"/>
      <c r="M660" s="2"/>
      <c r="N660" s="40"/>
    </row>
    <row r="661" spans="1:14" x14ac:dyDescent="0.25">
      <c r="A661" s="190"/>
      <c r="B661" s="178"/>
      <c r="C661" s="178"/>
      <c r="D661" s="6"/>
      <c r="E661" s="2"/>
      <c r="F661" s="2"/>
      <c r="G661" s="2"/>
      <c r="H661" s="6"/>
      <c r="I661" s="6"/>
      <c r="J661" s="6"/>
      <c r="K661" s="6"/>
      <c r="L661" s="2"/>
      <c r="M661" s="2"/>
      <c r="N661" s="40"/>
    </row>
    <row r="662" spans="1:14" x14ac:dyDescent="0.25">
      <c r="A662" s="190"/>
      <c r="B662" s="178"/>
      <c r="C662" s="178"/>
      <c r="D662" s="6"/>
      <c r="E662" s="2"/>
      <c r="F662" s="2"/>
      <c r="G662" s="2"/>
      <c r="H662" s="6"/>
      <c r="I662" s="6"/>
      <c r="J662" s="6"/>
      <c r="K662" s="6"/>
      <c r="L662" s="2"/>
      <c r="M662" s="2"/>
      <c r="N662" s="40"/>
    </row>
    <row r="663" spans="1:14" x14ac:dyDescent="0.25">
      <c r="A663" s="190"/>
      <c r="B663" s="178"/>
      <c r="C663" s="178"/>
      <c r="D663" s="6"/>
      <c r="E663" s="2"/>
      <c r="F663" s="2"/>
      <c r="G663" s="2"/>
      <c r="H663" s="6"/>
      <c r="I663" s="6"/>
      <c r="J663" s="6"/>
      <c r="K663" s="6"/>
      <c r="L663" s="2"/>
      <c r="M663" s="2"/>
      <c r="N663" s="40"/>
    </row>
    <row r="664" spans="1:14" x14ac:dyDescent="0.25">
      <c r="A664" s="190"/>
      <c r="B664" s="178"/>
      <c r="C664" s="178"/>
      <c r="D664" s="6"/>
      <c r="E664" s="2"/>
      <c r="F664" s="2"/>
      <c r="G664" s="2"/>
      <c r="H664" s="6"/>
      <c r="I664" s="6"/>
      <c r="J664" s="6"/>
      <c r="K664" s="6"/>
      <c r="L664" s="2"/>
      <c r="M664" s="2"/>
      <c r="N664" s="40"/>
    </row>
    <row r="665" spans="1:14" x14ac:dyDescent="0.25">
      <c r="A665" s="190"/>
      <c r="B665" s="178"/>
      <c r="C665" s="178"/>
      <c r="D665" s="6"/>
      <c r="E665" s="2"/>
      <c r="F665" s="2"/>
      <c r="G665" s="2"/>
      <c r="H665" s="6"/>
      <c r="I665" s="6"/>
      <c r="J665" s="6"/>
      <c r="K665" s="6"/>
      <c r="L665" s="2"/>
      <c r="M665" s="2"/>
      <c r="N665" s="40"/>
    </row>
    <row r="666" spans="1:14" x14ac:dyDescent="0.25">
      <c r="A666" s="190"/>
      <c r="B666" s="178"/>
      <c r="C666" s="178"/>
      <c r="D666" s="6"/>
      <c r="E666" s="2"/>
      <c r="F666" s="2"/>
      <c r="G666" s="2"/>
      <c r="H666" s="6"/>
      <c r="I666" s="6"/>
      <c r="J666" s="6"/>
      <c r="K666" s="6"/>
      <c r="L666" s="2"/>
      <c r="M666" s="2"/>
      <c r="N666" s="40"/>
    </row>
    <row r="667" spans="1:14" x14ac:dyDescent="0.25">
      <c r="A667" s="190"/>
      <c r="B667" s="178"/>
      <c r="C667" s="178"/>
      <c r="D667" s="6"/>
      <c r="E667" s="2"/>
      <c r="F667" s="2"/>
      <c r="G667" s="2"/>
      <c r="H667" s="6"/>
      <c r="I667" s="6"/>
      <c r="J667" s="6"/>
      <c r="K667" s="6"/>
      <c r="L667" s="2"/>
      <c r="M667" s="2"/>
      <c r="N667" s="40"/>
    </row>
    <row r="668" spans="1:14" x14ac:dyDescent="0.25">
      <c r="A668" s="190"/>
      <c r="B668" s="178"/>
      <c r="C668" s="178"/>
      <c r="D668" s="6"/>
      <c r="E668" s="2"/>
      <c r="F668" s="2"/>
      <c r="G668" s="2"/>
      <c r="H668" s="6"/>
      <c r="I668" s="6"/>
      <c r="J668" s="6"/>
      <c r="K668" s="6"/>
      <c r="L668" s="2"/>
      <c r="M668" s="2"/>
      <c r="N668" s="40"/>
    </row>
    <row r="669" spans="1:14" x14ac:dyDescent="0.25">
      <c r="A669" s="190"/>
      <c r="B669" s="178"/>
      <c r="C669" s="178"/>
      <c r="D669" s="6"/>
      <c r="E669" s="2"/>
      <c r="F669" s="2"/>
      <c r="G669" s="2"/>
      <c r="H669" s="6"/>
      <c r="I669" s="6"/>
      <c r="J669" s="6"/>
      <c r="K669" s="6"/>
      <c r="L669" s="2"/>
      <c r="M669" s="2"/>
      <c r="N669" s="40"/>
    </row>
    <row r="670" spans="1:14" x14ac:dyDescent="0.25">
      <c r="A670" s="190"/>
      <c r="B670" s="178"/>
      <c r="C670" s="178"/>
      <c r="D670" s="6"/>
      <c r="E670" s="2"/>
      <c r="F670" s="2"/>
      <c r="G670" s="2"/>
      <c r="H670" s="6"/>
      <c r="I670" s="6"/>
      <c r="J670" s="6"/>
      <c r="K670" s="6"/>
      <c r="L670" s="2"/>
      <c r="M670" s="2"/>
      <c r="N670" s="40"/>
    </row>
    <row r="671" spans="1:14" x14ac:dyDescent="0.25">
      <c r="A671" s="190"/>
      <c r="B671" s="178"/>
      <c r="C671" s="178"/>
      <c r="D671" s="6"/>
      <c r="E671" s="2"/>
      <c r="F671" s="2"/>
      <c r="G671" s="2"/>
      <c r="H671" s="6"/>
      <c r="I671" s="6"/>
      <c r="J671" s="6"/>
      <c r="K671" s="6"/>
      <c r="L671" s="2"/>
      <c r="M671" s="2"/>
      <c r="N671" s="40"/>
    </row>
    <row r="672" spans="1:14" x14ac:dyDescent="0.25">
      <c r="A672" s="190"/>
      <c r="B672" s="178"/>
      <c r="C672" s="178"/>
      <c r="D672" s="6"/>
      <c r="E672" s="2"/>
      <c r="F672" s="2"/>
      <c r="G672" s="2"/>
      <c r="H672" s="6"/>
      <c r="I672" s="6"/>
      <c r="J672" s="6"/>
      <c r="K672" s="6"/>
      <c r="L672" s="2"/>
      <c r="M672" s="2"/>
      <c r="N672" s="40"/>
    </row>
    <row r="673" spans="1:14" x14ac:dyDescent="0.25">
      <c r="A673" s="190"/>
      <c r="B673" s="178"/>
      <c r="C673" s="178"/>
      <c r="D673" s="6"/>
      <c r="E673" s="2"/>
      <c r="F673" s="2"/>
      <c r="G673" s="2"/>
      <c r="H673" s="6"/>
      <c r="I673" s="6"/>
      <c r="J673" s="6"/>
      <c r="K673" s="6"/>
      <c r="L673" s="2"/>
      <c r="M673" s="2"/>
      <c r="N673" s="40"/>
    </row>
    <row r="674" spans="1:14" x14ac:dyDescent="0.25">
      <c r="A674" s="190"/>
      <c r="B674" s="178"/>
      <c r="C674" s="178"/>
      <c r="D674" s="6"/>
      <c r="E674" s="2"/>
      <c r="F674" s="2"/>
      <c r="G674" s="2"/>
      <c r="H674" s="6"/>
      <c r="I674" s="6"/>
      <c r="J674" s="6"/>
      <c r="K674" s="6"/>
      <c r="L674" s="2"/>
      <c r="M674" s="2"/>
      <c r="N674" s="40"/>
    </row>
    <row r="675" spans="1:14" x14ac:dyDescent="0.25">
      <c r="A675" s="190"/>
      <c r="B675" s="178"/>
      <c r="C675" s="178"/>
      <c r="D675" s="6"/>
      <c r="E675" s="2"/>
      <c r="F675" s="2"/>
      <c r="G675" s="2"/>
      <c r="H675" s="6"/>
      <c r="I675" s="6"/>
      <c r="J675" s="6"/>
      <c r="K675" s="6"/>
      <c r="L675" s="2"/>
      <c r="M675" s="2"/>
      <c r="N675" s="40"/>
    </row>
    <row r="676" spans="1:14" x14ac:dyDescent="0.25">
      <c r="A676" s="190"/>
      <c r="B676" s="178"/>
      <c r="C676" s="178"/>
      <c r="D676" s="6"/>
      <c r="E676" s="2"/>
      <c r="F676" s="2"/>
      <c r="G676" s="2"/>
      <c r="H676" s="6"/>
      <c r="I676" s="6"/>
      <c r="J676" s="6"/>
      <c r="K676" s="6"/>
      <c r="L676" s="2"/>
      <c r="M676" s="2"/>
      <c r="N676" s="40"/>
    </row>
    <row r="677" spans="1:14" x14ac:dyDescent="0.25">
      <c r="A677" s="190"/>
      <c r="B677" s="178"/>
      <c r="C677" s="178"/>
      <c r="D677" s="6"/>
      <c r="E677" s="2"/>
      <c r="F677" s="2"/>
      <c r="G677" s="2"/>
      <c r="H677" s="6"/>
      <c r="I677" s="6"/>
      <c r="J677" s="6"/>
      <c r="K677" s="6"/>
      <c r="L677" s="2"/>
      <c r="M677" s="2"/>
      <c r="N677" s="40"/>
    </row>
    <row r="678" spans="1:14" x14ac:dyDescent="0.25">
      <c r="A678" s="190"/>
      <c r="B678" s="178"/>
      <c r="C678" s="178"/>
      <c r="D678" s="6"/>
      <c r="E678" s="2"/>
      <c r="F678" s="2"/>
      <c r="G678" s="2"/>
      <c r="H678" s="6"/>
      <c r="I678" s="6"/>
      <c r="J678" s="6"/>
      <c r="K678" s="6"/>
      <c r="L678" s="2"/>
      <c r="M678" s="2"/>
      <c r="N678" s="40"/>
    </row>
    <row r="679" spans="1:14" x14ac:dyDescent="0.25">
      <c r="A679" s="190"/>
      <c r="B679" s="178"/>
      <c r="C679" s="178"/>
      <c r="D679" s="6"/>
      <c r="E679" s="2"/>
      <c r="F679" s="2"/>
      <c r="G679" s="2"/>
      <c r="H679" s="6"/>
      <c r="I679" s="6"/>
      <c r="J679" s="6"/>
      <c r="K679" s="6"/>
      <c r="L679" s="2"/>
      <c r="M679" s="2"/>
      <c r="N679" s="40"/>
    </row>
    <row r="680" spans="1:14" x14ac:dyDescent="0.25">
      <c r="A680" s="190"/>
      <c r="B680" s="178"/>
      <c r="C680" s="178"/>
      <c r="D680" s="6"/>
      <c r="E680" s="2"/>
      <c r="F680" s="2"/>
      <c r="G680" s="2"/>
      <c r="H680" s="6"/>
      <c r="I680" s="6"/>
      <c r="J680" s="6"/>
      <c r="K680" s="6"/>
      <c r="L680" s="2"/>
      <c r="M680" s="2"/>
      <c r="N680" s="40"/>
    </row>
    <row r="681" spans="1:14" x14ac:dyDescent="0.25">
      <c r="A681" s="190"/>
      <c r="B681" s="178"/>
      <c r="C681" s="178"/>
      <c r="D681" s="6"/>
      <c r="E681" s="2"/>
      <c r="F681" s="2"/>
      <c r="G681" s="2"/>
      <c r="H681" s="6"/>
      <c r="I681" s="6"/>
      <c r="J681" s="6"/>
      <c r="K681" s="6"/>
      <c r="L681" s="2"/>
      <c r="M681" s="2"/>
      <c r="N681" s="40"/>
    </row>
    <row r="682" spans="1:14" x14ac:dyDescent="0.25">
      <c r="A682" s="190"/>
      <c r="B682" s="178"/>
      <c r="C682" s="178"/>
      <c r="D682" s="6"/>
      <c r="E682" s="2"/>
      <c r="F682" s="2"/>
      <c r="G682" s="2"/>
      <c r="H682" s="6"/>
      <c r="I682" s="6"/>
      <c r="J682" s="6"/>
      <c r="K682" s="6"/>
      <c r="L682" s="2"/>
      <c r="M682" s="2"/>
      <c r="N682" s="40"/>
    </row>
    <row r="683" spans="1:14" x14ac:dyDescent="0.25">
      <c r="A683" s="190"/>
      <c r="B683" s="178"/>
      <c r="C683" s="178"/>
      <c r="D683" s="6"/>
      <c r="E683" s="2"/>
      <c r="F683" s="2"/>
      <c r="G683" s="2"/>
      <c r="H683" s="6"/>
      <c r="I683" s="6"/>
      <c r="J683" s="6"/>
      <c r="K683" s="6"/>
      <c r="L683" s="2"/>
      <c r="M683" s="2"/>
      <c r="N683" s="40"/>
    </row>
    <row r="684" spans="1:14" x14ac:dyDescent="0.25">
      <c r="A684" s="190"/>
      <c r="B684" s="178"/>
      <c r="C684" s="178"/>
      <c r="D684" s="6"/>
      <c r="E684" s="2"/>
      <c r="F684" s="2"/>
      <c r="G684" s="2"/>
      <c r="H684" s="6"/>
      <c r="I684" s="6"/>
      <c r="J684" s="6"/>
      <c r="K684" s="6"/>
      <c r="L684" s="2"/>
      <c r="M684" s="2"/>
      <c r="N684" s="40"/>
    </row>
    <row r="685" spans="1:14" x14ac:dyDescent="0.25">
      <c r="A685" s="190"/>
      <c r="B685" s="178"/>
      <c r="C685" s="178"/>
      <c r="D685" s="6"/>
      <c r="E685" s="2"/>
      <c r="F685" s="2"/>
      <c r="G685" s="2"/>
      <c r="H685" s="6"/>
      <c r="I685" s="6"/>
      <c r="J685" s="6"/>
      <c r="K685" s="6"/>
      <c r="L685" s="2"/>
      <c r="M685" s="2"/>
      <c r="N685" s="40"/>
    </row>
    <row r="686" spans="1:14" x14ac:dyDescent="0.25">
      <c r="A686" s="190"/>
      <c r="B686" s="178"/>
      <c r="C686" s="178"/>
      <c r="D686" s="6"/>
      <c r="E686" s="2"/>
      <c r="F686" s="2"/>
      <c r="G686" s="2"/>
      <c r="H686" s="6"/>
      <c r="I686" s="6"/>
      <c r="J686" s="6"/>
      <c r="K686" s="6"/>
      <c r="L686" s="2"/>
      <c r="M686" s="2"/>
      <c r="N686" s="40"/>
    </row>
    <row r="687" spans="1:14" x14ac:dyDescent="0.25">
      <c r="A687" s="190"/>
      <c r="B687" s="178"/>
      <c r="C687" s="178"/>
      <c r="D687" s="6"/>
      <c r="E687" s="2"/>
      <c r="F687" s="2"/>
      <c r="G687" s="2"/>
      <c r="H687" s="6"/>
      <c r="I687" s="6"/>
      <c r="J687" s="6"/>
      <c r="K687" s="6"/>
      <c r="L687" s="2"/>
      <c r="M687" s="2"/>
      <c r="N687" s="40"/>
    </row>
    <row r="688" spans="1:14" x14ac:dyDescent="0.25">
      <c r="A688" s="190"/>
      <c r="B688" s="178"/>
      <c r="C688" s="178"/>
      <c r="D688" s="6"/>
      <c r="E688" s="2"/>
      <c r="F688" s="2"/>
      <c r="G688" s="2"/>
      <c r="H688" s="6"/>
      <c r="I688" s="6"/>
      <c r="J688" s="6"/>
      <c r="K688" s="6"/>
      <c r="L688" s="2"/>
      <c r="M688" s="2"/>
      <c r="N688" s="40"/>
    </row>
    <row r="689" spans="1:14" x14ac:dyDescent="0.25">
      <c r="A689" s="190"/>
      <c r="B689" s="178"/>
      <c r="C689" s="178"/>
      <c r="D689" s="6"/>
      <c r="E689" s="2"/>
      <c r="F689" s="2"/>
      <c r="G689" s="2"/>
      <c r="H689" s="6"/>
      <c r="I689" s="6"/>
      <c r="J689" s="6"/>
      <c r="K689" s="6"/>
      <c r="L689" s="2"/>
      <c r="M689" s="2"/>
      <c r="N689" s="40"/>
    </row>
    <row r="690" spans="1:14" x14ac:dyDescent="0.25">
      <c r="A690" s="190"/>
      <c r="B690" s="178"/>
      <c r="C690" s="178"/>
      <c r="D690" s="6"/>
      <c r="E690" s="2"/>
      <c r="F690" s="2"/>
      <c r="G690" s="2"/>
      <c r="H690" s="6"/>
      <c r="I690" s="6"/>
      <c r="J690" s="6"/>
      <c r="K690" s="6"/>
      <c r="L690" s="2"/>
      <c r="M690" s="2"/>
      <c r="N690" s="40"/>
    </row>
    <row r="691" spans="1:14" x14ac:dyDescent="0.25">
      <c r="A691" s="190"/>
      <c r="B691" s="178"/>
      <c r="C691" s="178"/>
      <c r="D691" s="6"/>
      <c r="E691" s="2"/>
      <c r="F691" s="2"/>
      <c r="G691" s="2"/>
      <c r="H691" s="6"/>
      <c r="I691" s="6"/>
      <c r="J691" s="6"/>
      <c r="K691" s="6"/>
      <c r="L691" s="2"/>
      <c r="M691" s="2"/>
      <c r="N691" s="40"/>
    </row>
    <row r="692" spans="1:14" x14ac:dyDescent="0.25">
      <c r="A692" s="190"/>
      <c r="B692" s="178"/>
      <c r="C692" s="178"/>
      <c r="D692" s="6"/>
      <c r="E692" s="2"/>
      <c r="F692" s="2"/>
      <c r="G692" s="2"/>
      <c r="H692" s="6"/>
      <c r="I692" s="6"/>
      <c r="J692" s="6"/>
      <c r="K692" s="6"/>
      <c r="L692" s="2"/>
      <c r="M692" s="2"/>
      <c r="N692" s="40"/>
    </row>
    <row r="693" spans="1:14" x14ac:dyDescent="0.25">
      <c r="A693" s="190"/>
      <c r="B693" s="178"/>
      <c r="C693" s="178"/>
      <c r="D693" s="6"/>
      <c r="E693" s="2"/>
      <c r="F693" s="2"/>
      <c r="G693" s="2"/>
      <c r="H693" s="6"/>
      <c r="I693" s="6"/>
      <c r="J693" s="6"/>
      <c r="K693" s="6"/>
      <c r="L693" s="2"/>
      <c r="M693" s="2"/>
      <c r="N693" s="40"/>
    </row>
    <row r="694" spans="1:14" x14ac:dyDescent="0.25">
      <c r="A694" s="190"/>
      <c r="B694" s="178"/>
      <c r="C694" s="178"/>
      <c r="D694" s="6"/>
      <c r="E694" s="2"/>
      <c r="F694" s="2"/>
      <c r="G694" s="2"/>
      <c r="H694" s="6"/>
      <c r="I694" s="6"/>
      <c r="J694" s="6"/>
      <c r="K694" s="6"/>
      <c r="L694" s="2"/>
      <c r="M694" s="2"/>
      <c r="N694" s="40"/>
    </row>
    <row r="695" spans="1:14" x14ac:dyDescent="0.25">
      <c r="A695" s="190"/>
      <c r="B695" s="178"/>
      <c r="C695" s="178"/>
      <c r="D695" s="6"/>
      <c r="E695" s="2"/>
      <c r="F695" s="2"/>
      <c r="G695" s="2"/>
      <c r="H695" s="6"/>
      <c r="I695" s="6"/>
      <c r="J695" s="6"/>
      <c r="K695" s="6"/>
      <c r="L695" s="2"/>
      <c r="M695" s="2"/>
      <c r="N695" s="40"/>
    </row>
    <row r="696" spans="1:14" x14ac:dyDescent="0.25">
      <c r="A696" s="190"/>
      <c r="B696" s="178"/>
      <c r="C696" s="178"/>
      <c r="D696" s="6"/>
      <c r="E696" s="2"/>
      <c r="F696" s="2"/>
      <c r="G696" s="2"/>
      <c r="H696" s="6"/>
      <c r="I696" s="6"/>
      <c r="J696" s="6"/>
      <c r="K696" s="6"/>
      <c r="L696" s="2"/>
      <c r="M696" s="2"/>
      <c r="N696" s="40"/>
    </row>
    <row r="697" spans="1:14" x14ac:dyDescent="0.25">
      <c r="A697" s="190"/>
      <c r="B697" s="178"/>
      <c r="C697" s="178"/>
      <c r="D697" s="6"/>
      <c r="E697" s="2"/>
      <c r="F697" s="2"/>
      <c r="G697" s="2"/>
      <c r="H697" s="6"/>
      <c r="I697" s="6"/>
      <c r="J697" s="6"/>
      <c r="K697" s="6"/>
      <c r="L697" s="2"/>
      <c r="M697" s="2"/>
      <c r="N697" s="40"/>
    </row>
    <row r="698" spans="1:14" x14ac:dyDescent="0.25">
      <c r="A698" s="190"/>
      <c r="B698" s="178"/>
      <c r="C698" s="178"/>
      <c r="D698" s="6"/>
      <c r="E698" s="2"/>
      <c r="F698" s="2"/>
      <c r="G698" s="2"/>
      <c r="H698" s="6"/>
      <c r="I698" s="6"/>
      <c r="J698" s="6"/>
      <c r="K698" s="6"/>
      <c r="L698" s="2"/>
      <c r="M698" s="2"/>
      <c r="N698" s="40"/>
    </row>
    <row r="699" spans="1:14" x14ac:dyDescent="0.25">
      <c r="A699" s="190"/>
      <c r="B699" s="178"/>
      <c r="C699" s="178"/>
      <c r="D699" s="6"/>
      <c r="E699" s="2"/>
      <c r="F699" s="2"/>
      <c r="G699" s="2"/>
      <c r="H699" s="6"/>
      <c r="I699" s="6"/>
      <c r="J699" s="6"/>
      <c r="K699" s="6"/>
      <c r="L699" s="2"/>
      <c r="M699" s="2"/>
      <c r="N699" s="40"/>
    </row>
    <row r="700" spans="1:14" x14ac:dyDescent="0.25">
      <c r="A700" s="190"/>
      <c r="B700" s="178"/>
      <c r="C700" s="178"/>
      <c r="D700" s="6"/>
      <c r="E700" s="2"/>
      <c r="F700" s="2"/>
      <c r="G700" s="2"/>
      <c r="H700" s="6"/>
      <c r="I700" s="6"/>
      <c r="J700" s="6"/>
      <c r="K700" s="6"/>
      <c r="L700" s="2"/>
      <c r="M700" s="2"/>
      <c r="N700" s="40"/>
    </row>
    <row r="701" spans="1:14" x14ac:dyDescent="0.25">
      <c r="A701" s="190"/>
      <c r="B701" s="178"/>
      <c r="C701" s="178"/>
      <c r="D701" s="6"/>
      <c r="E701" s="2"/>
      <c r="F701" s="2"/>
      <c r="G701" s="2"/>
      <c r="H701" s="6"/>
      <c r="I701" s="6"/>
      <c r="J701" s="6"/>
      <c r="K701" s="6"/>
      <c r="L701" s="2"/>
      <c r="M701" s="2"/>
      <c r="N701" s="40"/>
    </row>
    <row r="702" spans="1:14" x14ac:dyDescent="0.25">
      <c r="A702" s="190"/>
      <c r="B702" s="178"/>
      <c r="C702" s="178"/>
      <c r="D702" s="6"/>
      <c r="E702" s="2"/>
      <c r="F702" s="2"/>
      <c r="G702" s="2"/>
      <c r="H702" s="6"/>
      <c r="I702" s="6"/>
      <c r="J702" s="6"/>
      <c r="K702" s="6"/>
      <c r="L702" s="2"/>
      <c r="M702" s="2"/>
      <c r="N702" s="40"/>
    </row>
    <row r="703" spans="1:14" x14ac:dyDescent="0.25">
      <c r="A703" s="190"/>
      <c r="B703" s="178"/>
      <c r="C703" s="178"/>
      <c r="D703" s="6"/>
      <c r="E703" s="2"/>
      <c r="F703" s="2"/>
      <c r="G703" s="2"/>
      <c r="H703" s="6"/>
      <c r="I703" s="6"/>
      <c r="J703" s="6"/>
      <c r="K703" s="6"/>
      <c r="L703" s="2"/>
      <c r="M703" s="2"/>
      <c r="N703" s="40"/>
    </row>
    <row r="704" spans="1:14" x14ac:dyDescent="0.25">
      <c r="A704" s="190"/>
      <c r="B704" s="178"/>
      <c r="C704" s="178"/>
      <c r="D704" s="6"/>
      <c r="E704" s="2"/>
      <c r="F704" s="2"/>
      <c r="G704" s="2"/>
      <c r="H704" s="6"/>
      <c r="I704" s="6"/>
      <c r="J704" s="6"/>
      <c r="K704" s="6"/>
      <c r="L704" s="2"/>
      <c r="M704" s="2"/>
      <c r="N704" s="40"/>
    </row>
    <row r="705" spans="1:14" x14ac:dyDescent="0.25">
      <c r="A705" s="190"/>
      <c r="B705" s="178"/>
      <c r="C705" s="178"/>
      <c r="D705" s="6"/>
      <c r="E705" s="2"/>
      <c r="F705" s="2"/>
      <c r="G705" s="2"/>
      <c r="H705" s="6"/>
      <c r="I705" s="6"/>
      <c r="J705" s="6"/>
      <c r="K705" s="6"/>
      <c r="L705" s="2"/>
      <c r="M705" s="2"/>
      <c r="N705" s="40"/>
    </row>
    <row r="706" spans="1:14" x14ac:dyDescent="0.25">
      <c r="A706" s="190"/>
      <c r="B706" s="178"/>
      <c r="C706" s="178"/>
      <c r="D706" s="6"/>
      <c r="E706" s="2"/>
      <c r="F706" s="2"/>
      <c r="G706" s="2"/>
      <c r="H706" s="6"/>
      <c r="I706" s="6"/>
      <c r="J706" s="6"/>
      <c r="K706" s="6"/>
      <c r="L706" s="2"/>
      <c r="M706" s="2"/>
      <c r="N706" s="40"/>
    </row>
    <row r="707" spans="1:14" x14ac:dyDescent="0.25">
      <c r="A707" s="190"/>
      <c r="B707" s="178"/>
      <c r="C707" s="178"/>
      <c r="D707" s="6"/>
      <c r="E707" s="2"/>
      <c r="F707" s="2"/>
      <c r="G707" s="2"/>
      <c r="H707" s="6"/>
      <c r="I707" s="6"/>
      <c r="J707" s="6"/>
      <c r="K707" s="6"/>
      <c r="L707" s="2"/>
      <c r="M707" s="2"/>
      <c r="N707" s="40"/>
    </row>
    <row r="708" spans="1:14" x14ac:dyDescent="0.25">
      <c r="A708" s="190"/>
      <c r="B708" s="178"/>
      <c r="C708" s="178"/>
      <c r="D708" s="6"/>
      <c r="E708" s="2"/>
      <c r="F708" s="2"/>
      <c r="G708" s="2"/>
      <c r="H708" s="6"/>
      <c r="I708" s="6"/>
      <c r="J708" s="6"/>
      <c r="K708" s="6"/>
      <c r="L708" s="2"/>
      <c r="M708" s="2"/>
      <c r="N708" s="40"/>
    </row>
    <row r="709" spans="1:14" x14ac:dyDescent="0.25">
      <c r="A709" s="190"/>
      <c r="B709" s="178"/>
      <c r="C709" s="178"/>
      <c r="D709" s="6"/>
      <c r="E709" s="2"/>
      <c r="F709" s="2"/>
      <c r="G709" s="2"/>
      <c r="H709" s="6"/>
      <c r="I709" s="6"/>
      <c r="J709" s="6"/>
      <c r="K709" s="6"/>
      <c r="L709" s="2"/>
      <c r="M709" s="2"/>
      <c r="N709" s="40"/>
    </row>
    <row r="710" spans="1:14" x14ac:dyDescent="0.25">
      <c r="A710" s="190"/>
      <c r="B710" s="178"/>
      <c r="C710" s="178"/>
      <c r="D710" s="6"/>
      <c r="E710" s="2"/>
      <c r="F710" s="2"/>
      <c r="G710" s="2"/>
      <c r="H710" s="6"/>
      <c r="I710" s="6"/>
      <c r="J710" s="6"/>
      <c r="K710" s="6"/>
      <c r="L710" s="2"/>
      <c r="M710" s="2"/>
      <c r="N710" s="40"/>
    </row>
    <row r="711" spans="1:14" x14ac:dyDescent="0.25">
      <c r="A711" s="190"/>
      <c r="B711" s="178"/>
      <c r="C711" s="178"/>
      <c r="D711" s="6"/>
      <c r="E711" s="2"/>
      <c r="F711" s="2"/>
      <c r="G711" s="2"/>
      <c r="H711" s="6"/>
      <c r="I711" s="6"/>
      <c r="J711" s="6"/>
      <c r="K711" s="6"/>
      <c r="L711" s="2"/>
      <c r="M711" s="2"/>
      <c r="N711" s="40"/>
    </row>
    <row r="712" spans="1:14" x14ac:dyDescent="0.25">
      <c r="A712" s="190"/>
      <c r="B712" s="178"/>
      <c r="C712" s="178"/>
      <c r="D712" s="6"/>
      <c r="E712" s="2"/>
      <c r="F712" s="2"/>
      <c r="G712" s="2"/>
      <c r="H712" s="6"/>
      <c r="I712" s="6"/>
      <c r="J712" s="6"/>
      <c r="K712" s="6"/>
      <c r="L712" s="2"/>
      <c r="M712" s="2"/>
      <c r="N712" s="40"/>
    </row>
    <row r="713" spans="1:14" x14ac:dyDescent="0.25">
      <c r="A713" s="190"/>
      <c r="B713" s="178"/>
      <c r="C713" s="178"/>
      <c r="D713" s="6"/>
      <c r="E713" s="2"/>
      <c r="F713" s="2"/>
      <c r="G713" s="2"/>
      <c r="H713" s="6"/>
      <c r="I713" s="6"/>
      <c r="J713" s="6"/>
      <c r="K713" s="6"/>
      <c r="L713" s="2"/>
      <c r="M713" s="2"/>
      <c r="N713" s="40"/>
    </row>
    <row r="714" spans="1:14" x14ac:dyDescent="0.25">
      <c r="A714" s="190"/>
      <c r="B714" s="178"/>
      <c r="C714" s="178"/>
      <c r="D714" s="6"/>
      <c r="E714" s="2"/>
      <c r="F714" s="2"/>
      <c r="G714" s="2"/>
      <c r="H714" s="6"/>
      <c r="I714" s="6"/>
      <c r="J714" s="6"/>
      <c r="K714" s="6"/>
      <c r="L714" s="2"/>
      <c r="M714" s="2"/>
      <c r="N714" s="40"/>
    </row>
    <row r="715" spans="1:14" x14ac:dyDescent="0.25">
      <c r="A715" s="190"/>
      <c r="B715" s="178"/>
      <c r="C715" s="178"/>
      <c r="D715" s="6"/>
      <c r="E715" s="2"/>
      <c r="F715" s="2"/>
      <c r="G715" s="2"/>
      <c r="H715" s="6"/>
      <c r="I715" s="6"/>
      <c r="J715" s="6"/>
      <c r="K715" s="6"/>
      <c r="L715" s="2"/>
      <c r="M715" s="2"/>
      <c r="N715" s="40"/>
    </row>
    <row r="716" spans="1:14" x14ac:dyDescent="0.25">
      <c r="A716" s="190"/>
      <c r="B716" s="178"/>
      <c r="C716" s="178"/>
      <c r="D716" s="6"/>
      <c r="E716" s="2"/>
      <c r="F716" s="2"/>
      <c r="G716" s="2"/>
      <c r="H716" s="6"/>
      <c r="I716" s="6"/>
      <c r="J716" s="6"/>
      <c r="K716" s="6"/>
      <c r="L716" s="2"/>
      <c r="M716" s="2"/>
      <c r="N716" s="40"/>
    </row>
    <row r="717" spans="1:14" x14ac:dyDescent="0.25">
      <c r="A717" s="190"/>
      <c r="B717" s="178"/>
      <c r="C717" s="178"/>
      <c r="D717" s="6"/>
      <c r="E717" s="2"/>
      <c r="F717" s="2"/>
      <c r="G717" s="2"/>
      <c r="H717" s="6"/>
      <c r="I717" s="6"/>
      <c r="J717" s="6"/>
      <c r="K717" s="6"/>
      <c r="L717" s="2"/>
      <c r="M717" s="2"/>
      <c r="N717" s="40"/>
    </row>
    <row r="718" spans="1:14" x14ac:dyDescent="0.25">
      <c r="A718" s="190"/>
      <c r="B718" s="178"/>
      <c r="C718" s="178"/>
      <c r="D718" s="6"/>
      <c r="E718" s="2"/>
      <c r="F718" s="2"/>
      <c r="G718" s="2"/>
      <c r="H718" s="6"/>
      <c r="I718" s="6"/>
      <c r="J718" s="6"/>
      <c r="K718" s="6"/>
      <c r="L718" s="2"/>
      <c r="M718" s="2"/>
      <c r="N718" s="40"/>
    </row>
    <row r="719" spans="1:14" x14ac:dyDescent="0.25">
      <c r="A719" s="190"/>
      <c r="B719" s="178"/>
      <c r="C719" s="178"/>
      <c r="D719" s="6"/>
      <c r="E719" s="2"/>
      <c r="F719" s="2"/>
      <c r="G719" s="2"/>
      <c r="H719" s="6"/>
      <c r="I719" s="6"/>
      <c r="J719" s="6"/>
      <c r="K719" s="6"/>
      <c r="L719" s="2"/>
      <c r="M719" s="2"/>
      <c r="N719" s="40"/>
    </row>
    <row r="720" spans="1:14" x14ac:dyDescent="0.25">
      <c r="A720" s="190"/>
      <c r="B720" s="178"/>
      <c r="C720" s="178"/>
      <c r="D720" s="6"/>
      <c r="E720" s="2"/>
      <c r="F720" s="2"/>
      <c r="G720" s="2"/>
      <c r="H720" s="6"/>
      <c r="I720" s="6"/>
      <c r="J720" s="6"/>
      <c r="K720" s="6"/>
      <c r="L720" s="2"/>
      <c r="M720" s="2"/>
      <c r="N720" s="40"/>
    </row>
    <row r="721" spans="1:14" x14ac:dyDescent="0.25">
      <c r="A721" s="190"/>
      <c r="B721" s="178"/>
      <c r="C721" s="178"/>
      <c r="D721" s="6"/>
      <c r="E721" s="2"/>
      <c r="F721" s="2"/>
      <c r="G721" s="2"/>
      <c r="H721" s="6"/>
      <c r="I721" s="6"/>
      <c r="J721" s="6"/>
      <c r="K721" s="6"/>
      <c r="L721" s="2"/>
      <c r="M721" s="2"/>
      <c r="N721" s="40"/>
    </row>
    <row r="722" spans="1:14" x14ac:dyDescent="0.25">
      <c r="A722" s="190"/>
      <c r="B722" s="178"/>
      <c r="C722" s="178"/>
      <c r="D722" s="6"/>
      <c r="E722" s="2"/>
      <c r="F722" s="2"/>
      <c r="G722" s="2"/>
      <c r="H722" s="6"/>
      <c r="I722" s="6"/>
      <c r="J722" s="6"/>
      <c r="K722" s="6"/>
      <c r="L722" s="2"/>
      <c r="M722" s="2"/>
      <c r="N722" s="40"/>
    </row>
    <row r="723" spans="1:14" x14ac:dyDescent="0.25">
      <c r="A723" s="190"/>
      <c r="B723" s="178"/>
      <c r="C723" s="178"/>
      <c r="D723" s="6"/>
      <c r="E723" s="2"/>
      <c r="F723" s="2"/>
      <c r="G723" s="2"/>
      <c r="H723" s="6"/>
      <c r="I723" s="6"/>
      <c r="J723" s="6"/>
      <c r="K723" s="6"/>
      <c r="L723" s="2"/>
      <c r="M723" s="2"/>
      <c r="N723" s="40"/>
    </row>
    <row r="724" spans="1:14" x14ac:dyDescent="0.25">
      <c r="A724" s="190"/>
      <c r="B724" s="178"/>
      <c r="C724" s="178"/>
      <c r="D724" s="6"/>
      <c r="E724" s="2"/>
      <c r="F724" s="2"/>
      <c r="G724" s="2"/>
      <c r="H724" s="6"/>
      <c r="I724" s="6"/>
      <c r="J724" s="6"/>
      <c r="K724" s="6"/>
      <c r="L724" s="2"/>
      <c r="M724" s="2"/>
      <c r="N724" s="40"/>
    </row>
    <row r="725" spans="1:14" x14ac:dyDescent="0.25">
      <c r="A725" s="190"/>
      <c r="B725" s="178"/>
      <c r="C725" s="178"/>
      <c r="D725" s="6"/>
      <c r="E725" s="2"/>
      <c r="F725" s="2"/>
      <c r="G725" s="2"/>
      <c r="H725" s="6"/>
      <c r="I725" s="6"/>
      <c r="J725" s="6"/>
      <c r="K725" s="6"/>
      <c r="L725" s="2"/>
      <c r="M725" s="2"/>
      <c r="N725" s="40"/>
    </row>
    <row r="726" spans="1:14" x14ac:dyDescent="0.25">
      <c r="A726" s="190"/>
      <c r="B726" s="178"/>
      <c r="C726" s="178"/>
      <c r="D726" s="6"/>
      <c r="E726" s="2"/>
      <c r="F726" s="2"/>
      <c r="G726" s="2"/>
      <c r="H726" s="6"/>
      <c r="I726" s="6"/>
      <c r="J726" s="6"/>
      <c r="K726" s="6"/>
      <c r="L726" s="2"/>
      <c r="M726" s="2"/>
      <c r="N726" s="40"/>
    </row>
    <row r="727" spans="1:14" x14ac:dyDescent="0.25">
      <c r="A727" s="190"/>
      <c r="B727" s="178"/>
      <c r="C727" s="178"/>
      <c r="D727" s="6"/>
      <c r="E727" s="2"/>
      <c r="F727" s="2"/>
      <c r="G727" s="2"/>
      <c r="H727" s="6"/>
      <c r="I727" s="6"/>
      <c r="J727" s="6"/>
      <c r="K727" s="6"/>
      <c r="L727" s="2"/>
      <c r="M727" s="2"/>
      <c r="N727" s="40"/>
    </row>
    <row r="728" spans="1:14" x14ac:dyDescent="0.25">
      <c r="A728" s="190"/>
      <c r="B728" s="178"/>
      <c r="C728" s="178"/>
      <c r="D728" s="6"/>
      <c r="E728" s="2"/>
      <c r="F728" s="2"/>
      <c r="G728" s="2"/>
      <c r="H728" s="6"/>
      <c r="I728" s="6"/>
      <c r="J728" s="6"/>
      <c r="K728" s="6"/>
      <c r="L728" s="2"/>
      <c r="M728" s="2"/>
      <c r="N728" s="40"/>
    </row>
    <row r="729" spans="1:14" x14ac:dyDescent="0.25">
      <c r="A729" s="190"/>
      <c r="B729" s="178"/>
      <c r="C729" s="178"/>
      <c r="D729" s="6"/>
      <c r="E729" s="2"/>
      <c r="F729" s="2"/>
      <c r="G729" s="2"/>
      <c r="H729" s="6"/>
      <c r="I729" s="6"/>
      <c r="J729" s="6"/>
      <c r="K729" s="6"/>
      <c r="L729" s="2"/>
      <c r="M729" s="2"/>
      <c r="N729" s="40"/>
    </row>
    <row r="730" spans="1:14" x14ac:dyDescent="0.25">
      <c r="A730" s="190"/>
      <c r="B730" s="178"/>
      <c r="C730" s="178"/>
      <c r="D730" s="6"/>
      <c r="E730" s="2"/>
      <c r="F730" s="2"/>
      <c r="G730" s="2"/>
      <c r="H730" s="6"/>
      <c r="I730" s="6"/>
      <c r="J730" s="6"/>
      <c r="K730" s="6"/>
      <c r="L730" s="2"/>
      <c r="M730" s="2"/>
      <c r="N730" s="40"/>
    </row>
    <row r="731" spans="1:14" x14ac:dyDescent="0.25">
      <c r="A731" s="190"/>
      <c r="B731" s="178"/>
      <c r="C731" s="178"/>
      <c r="D731" s="6"/>
      <c r="E731" s="2"/>
      <c r="F731" s="2"/>
      <c r="G731" s="2"/>
      <c r="H731" s="6"/>
      <c r="I731" s="6"/>
      <c r="J731" s="6"/>
      <c r="K731" s="6"/>
      <c r="L731" s="2"/>
      <c r="M731" s="2"/>
      <c r="N731" s="40"/>
    </row>
    <row r="732" spans="1:14" x14ac:dyDescent="0.25">
      <c r="A732" s="190"/>
      <c r="B732" s="178"/>
      <c r="C732" s="178"/>
      <c r="D732" s="6"/>
      <c r="E732" s="2"/>
      <c r="F732" s="2"/>
      <c r="G732" s="2"/>
      <c r="H732" s="6"/>
      <c r="I732" s="6"/>
      <c r="J732" s="6"/>
      <c r="K732" s="6"/>
      <c r="L732" s="2"/>
      <c r="M732" s="2"/>
      <c r="N732" s="40"/>
    </row>
    <row r="733" spans="1:14" x14ac:dyDescent="0.25">
      <c r="A733" s="190"/>
      <c r="B733" s="178"/>
      <c r="C733" s="178"/>
      <c r="D733" s="6"/>
      <c r="E733" s="2"/>
      <c r="F733" s="2"/>
      <c r="G733" s="2"/>
      <c r="H733" s="6"/>
      <c r="I733" s="6"/>
      <c r="J733" s="6"/>
      <c r="K733" s="6"/>
      <c r="L733" s="2"/>
      <c r="M733" s="2"/>
      <c r="N733" s="40"/>
    </row>
    <row r="734" spans="1:14" x14ac:dyDescent="0.25">
      <c r="A734" s="190"/>
      <c r="B734" s="178"/>
      <c r="C734" s="178"/>
      <c r="D734" s="6"/>
      <c r="E734" s="2"/>
      <c r="F734" s="2"/>
      <c r="G734" s="2"/>
      <c r="H734" s="6"/>
      <c r="I734" s="6"/>
      <c r="J734" s="6"/>
      <c r="K734" s="6"/>
      <c r="L734" s="2"/>
      <c r="M734" s="2"/>
      <c r="N734" s="40"/>
    </row>
    <row r="735" spans="1:14" x14ac:dyDescent="0.25">
      <c r="A735" s="190"/>
      <c r="B735" s="178"/>
      <c r="C735" s="178"/>
      <c r="D735" s="6"/>
      <c r="E735" s="2"/>
      <c r="F735" s="2"/>
      <c r="G735" s="2"/>
      <c r="H735" s="6"/>
      <c r="I735" s="6"/>
      <c r="J735" s="6"/>
      <c r="K735" s="6"/>
      <c r="L735" s="2"/>
      <c r="M735" s="2"/>
      <c r="N735" s="40"/>
    </row>
    <row r="736" spans="1:14" x14ac:dyDescent="0.25">
      <c r="A736" s="190"/>
      <c r="B736" s="178"/>
      <c r="C736" s="178"/>
      <c r="D736" s="6"/>
      <c r="E736" s="2"/>
      <c r="F736" s="2"/>
      <c r="G736" s="2"/>
      <c r="H736" s="6"/>
      <c r="I736" s="6"/>
      <c r="J736" s="6"/>
      <c r="K736" s="6"/>
      <c r="L736" s="2"/>
      <c r="M736" s="2"/>
      <c r="N736" s="40"/>
    </row>
    <row r="737" spans="1:14" x14ac:dyDescent="0.25">
      <c r="A737" s="190"/>
      <c r="B737" s="178"/>
      <c r="C737" s="178"/>
      <c r="D737" s="6"/>
      <c r="E737" s="2"/>
      <c r="F737" s="2"/>
      <c r="G737" s="2"/>
      <c r="H737" s="6"/>
      <c r="I737" s="6"/>
      <c r="J737" s="6"/>
      <c r="K737" s="6"/>
      <c r="L737" s="2"/>
      <c r="M737" s="2"/>
      <c r="N737" s="40"/>
    </row>
    <row r="738" spans="1:14" x14ac:dyDescent="0.25">
      <c r="A738" s="190"/>
      <c r="B738" s="178"/>
      <c r="C738" s="178"/>
      <c r="D738" s="6"/>
      <c r="E738" s="2"/>
      <c r="F738" s="2"/>
      <c r="G738" s="2"/>
      <c r="H738" s="6"/>
      <c r="I738" s="6"/>
      <c r="J738" s="6"/>
      <c r="K738" s="6"/>
      <c r="L738" s="2"/>
      <c r="M738" s="2"/>
      <c r="N738" s="40"/>
    </row>
    <row r="739" spans="1:14" x14ac:dyDescent="0.25">
      <c r="A739" s="190"/>
      <c r="B739" s="178"/>
      <c r="C739" s="178"/>
      <c r="D739" s="6"/>
      <c r="E739" s="2"/>
      <c r="F739" s="2"/>
      <c r="G739" s="2"/>
      <c r="H739" s="6"/>
      <c r="I739" s="6"/>
      <c r="J739" s="6"/>
      <c r="K739" s="6"/>
      <c r="L739" s="2"/>
      <c r="M739" s="2"/>
      <c r="N739" s="40"/>
    </row>
    <row r="740" spans="1:14" x14ac:dyDescent="0.25">
      <c r="A740" s="190"/>
      <c r="B740" s="178"/>
      <c r="C740" s="178"/>
      <c r="D740" s="6"/>
      <c r="E740" s="2"/>
      <c r="F740" s="2"/>
      <c r="G740" s="2"/>
      <c r="H740" s="6"/>
      <c r="I740" s="6"/>
      <c r="J740" s="6"/>
      <c r="K740" s="6"/>
      <c r="L740" s="2"/>
      <c r="M740" s="2"/>
      <c r="N740" s="40"/>
    </row>
    <row r="741" spans="1:14" x14ac:dyDescent="0.25">
      <c r="A741" s="190"/>
      <c r="B741" s="178"/>
      <c r="C741" s="178"/>
      <c r="D741" s="6"/>
      <c r="E741" s="2"/>
      <c r="F741" s="2"/>
      <c r="G741" s="2"/>
      <c r="H741" s="6"/>
      <c r="I741" s="6"/>
      <c r="J741" s="6"/>
      <c r="K741" s="6"/>
      <c r="L741" s="2"/>
      <c r="M741" s="2"/>
      <c r="N741" s="40"/>
    </row>
    <row r="742" spans="1:14" x14ac:dyDescent="0.25">
      <c r="A742" s="190"/>
      <c r="B742" s="178"/>
      <c r="C742" s="178"/>
      <c r="D742" s="6"/>
      <c r="E742" s="2"/>
      <c r="F742" s="2"/>
      <c r="G742" s="2"/>
      <c r="H742" s="6"/>
      <c r="I742" s="6"/>
      <c r="J742" s="6"/>
      <c r="K742" s="6"/>
      <c r="L742" s="2"/>
      <c r="M742" s="2"/>
      <c r="N742" s="40"/>
    </row>
    <row r="743" spans="1:14" x14ac:dyDescent="0.25">
      <c r="A743" s="190"/>
      <c r="B743" s="178"/>
      <c r="C743" s="178"/>
      <c r="D743" s="6"/>
      <c r="E743" s="2"/>
      <c r="F743" s="2"/>
      <c r="G743" s="2"/>
      <c r="H743" s="6"/>
      <c r="I743" s="6"/>
      <c r="J743" s="6"/>
      <c r="K743" s="6"/>
      <c r="L743" s="2"/>
      <c r="M743" s="2"/>
      <c r="N743" s="40"/>
    </row>
    <row r="744" spans="1:14" x14ac:dyDescent="0.25">
      <c r="A744" s="190"/>
      <c r="B744" s="178"/>
      <c r="C744" s="178"/>
      <c r="D744" s="6"/>
      <c r="E744" s="2"/>
      <c r="F744" s="2"/>
      <c r="G744" s="2"/>
      <c r="H744" s="6"/>
      <c r="I744" s="6"/>
      <c r="J744" s="6"/>
      <c r="K744" s="6"/>
      <c r="L744" s="2"/>
      <c r="M744" s="2"/>
      <c r="N744" s="40"/>
    </row>
    <row r="745" spans="1:14" x14ac:dyDescent="0.25">
      <c r="A745" s="190"/>
      <c r="B745" s="178"/>
      <c r="C745" s="178"/>
      <c r="D745" s="6"/>
      <c r="E745" s="2"/>
      <c r="F745" s="2"/>
      <c r="G745" s="2"/>
      <c r="H745" s="6"/>
      <c r="I745" s="6"/>
      <c r="J745" s="6"/>
      <c r="K745" s="6"/>
      <c r="L745" s="2"/>
      <c r="M745" s="2"/>
      <c r="N745" s="40"/>
    </row>
    <row r="746" spans="1:14" x14ac:dyDescent="0.25">
      <c r="A746" s="190"/>
      <c r="B746" s="178"/>
      <c r="C746" s="178"/>
      <c r="D746" s="6"/>
      <c r="E746" s="2"/>
      <c r="F746" s="2"/>
      <c r="G746" s="2"/>
      <c r="H746" s="6"/>
      <c r="I746" s="6"/>
      <c r="J746" s="6"/>
      <c r="K746" s="6"/>
      <c r="L746" s="2"/>
      <c r="M746" s="2"/>
      <c r="N746" s="40"/>
    </row>
    <row r="747" spans="1:14" x14ac:dyDescent="0.25">
      <c r="A747" s="190"/>
      <c r="B747" s="178"/>
      <c r="C747" s="178"/>
      <c r="D747" s="6"/>
      <c r="E747" s="2"/>
      <c r="F747" s="2"/>
      <c r="G747" s="2"/>
      <c r="H747" s="6"/>
      <c r="I747" s="6"/>
      <c r="J747" s="6"/>
      <c r="K747" s="6"/>
      <c r="L747" s="2"/>
      <c r="M747" s="2"/>
      <c r="N747" s="40"/>
    </row>
    <row r="748" spans="1:14" x14ac:dyDescent="0.25">
      <c r="A748" s="190"/>
      <c r="B748" s="178"/>
      <c r="C748" s="178"/>
      <c r="D748" s="6"/>
      <c r="E748" s="2"/>
      <c r="F748" s="2"/>
      <c r="G748" s="2"/>
      <c r="H748" s="6"/>
      <c r="I748" s="6"/>
      <c r="J748" s="6"/>
      <c r="K748" s="6"/>
      <c r="L748" s="2"/>
      <c r="M748" s="2"/>
      <c r="N748" s="40"/>
    </row>
    <row r="749" spans="1:14" x14ac:dyDescent="0.25">
      <c r="A749" s="190"/>
      <c r="B749" s="178"/>
      <c r="C749" s="178"/>
      <c r="D749" s="6"/>
      <c r="E749" s="2"/>
      <c r="F749" s="2"/>
      <c r="G749" s="2"/>
      <c r="H749" s="6"/>
      <c r="I749" s="6"/>
      <c r="J749" s="6"/>
      <c r="K749" s="6"/>
      <c r="L749" s="2"/>
      <c r="M749" s="2"/>
      <c r="N749" s="40"/>
    </row>
    <row r="750" spans="1:14" x14ac:dyDescent="0.25">
      <c r="A750" s="190"/>
      <c r="B750" s="178"/>
      <c r="C750" s="178"/>
      <c r="D750" s="6"/>
      <c r="E750" s="2"/>
      <c r="F750" s="2"/>
      <c r="G750" s="2"/>
      <c r="H750" s="6"/>
      <c r="I750" s="6"/>
      <c r="J750" s="6"/>
      <c r="K750" s="6"/>
      <c r="L750" s="2"/>
      <c r="M750" s="2"/>
      <c r="N750" s="40"/>
    </row>
    <row r="751" spans="1:14" x14ac:dyDescent="0.25">
      <c r="A751" s="190"/>
      <c r="B751" s="178"/>
      <c r="C751" s="178"/>
      <c r="D751" s="6"/>
      <c r="E751" s="2"/>
      <c r="F751" s="2"/>
      <c r="G751" s="2"/>
      <c r="H751" s="6"/>
      <c r="I751" s="6"/>
      <c r="J751" s="6"/>
      <c r="K751" s="6"/>
      <c r="L751" s="2"/>
      <c r="M751" s="2"/>
      <c r="N751" s="40"/>
    </row>
    <row r="752" spans="1:14" x14ac:dyDescent="0.25">
      <c r="A752" s="190"/>
      <c r="B752" s="178"/>
      <c r="C752" s="178"/>
      <c r="D752" s="6"/>
      <c r="E752" s="2"/>
      <c r="F752" s="2"/>
      <c r="G752" s="2"/>
      <c r="H752" s="6"/>
      <c r="I752" s="6"/>
      <c r="J752" s="6"/>
      <c r="K752" s="6"/>
      <c r="L752" s="2"/>
      <c r="M752" s="2"/>
      <c r="N752" s="40"/>
    </row>
    <row r="753" spans="1:14" x14ac:dyDescent="0.25">
      <c r="A753" s="190"/>
      <c r="B753" s="178"/>
      <c r="C753" s="178"/>
      <c r="D753" s="6"/>
      <c r="E753" s="2"/>
      <c r="F753" s="2"/>
      <c r="G753" s="2"/>
      <c r="H753" s="6"/>
      <c r="I753" s="6"/>
      <c r="J753" s="6"/>
      <c r="K753" s="6"/>
      <c r="L753" s="2"/>
      <c r="M753" s="2"/>
      <c r="N753" s="40"/>
    </row>
    <row r="754" spans="1:14" x14ac:dyDescent="0.25">
      <c r="A754" s="190"/>
      <c r="B754" s="178"/>
      <c r="C754" s="178"/>
      <c r="D754" s="6"/>
      <c r="E754" s="2"/>
      <c r="F754" s="2"/>
      <c r="G754" s="2"/>
      <c r="H754" s="6"/>
      <c r="I754" s="6"/>
      <c r="J754" s="6"/>
      <c r="K754" s="6"/>
      <c r="L754" s="2"/>
      <c r="M754" s="2"/>
      <c r="N754" s="40"/>
    </row>
    <row r="755" spans="1:14" x14ac:dyDescent="0.25">
      <c r="A755" s="190"/>
      <c r="B755" s="178"/>
      <c r="C755" s="178"/>
      <c r="D755" s="6"/>
      <c r="E755" s="2"/>
      <c r="F755" s="2"/>
      <c r="G755" s="2"/>
      <c r="H755" s="6"/>
      <c r="I755" s="6"/>
      <c r="J755" s="6"/>
      <c r="K755" s="6"/>
      <c r="L755" s="2"/>
      <c r="M755" s="2"/>
      <c r="N755" s="40"/>
    </row>
    <row r="756" spans="1:14" x14ac:dyDescent="0.25">
      <c r="A756" s="190"/>
      <c r="B756" s="178"/>
      <c r="C756" s="178"/>
      <c r="D756" s="6"/>
      <c r="E756" s="2"/>
      <c r="F756" s="2"/>
      <c r="G756" s="2"/>
      <c r="H756" s="6"/>
      <c r="I756" s="6"/>
      <c r="J756" s="6"/>
      <c r="K756" s="6"/>
      <c r="L756" s="2"/>
      <c r="M756" s="2"/>
      <c r="N756" s="40"/>
    </row>
    <row r="757" spans="1:14" x14ac:dyDescent="0.25">
      <c r="A757" s="190"/>
      <c r="B757" s="178"/>
      <c r="C757" s="178"/>
      <c r="D757" s="6"/>
      <c r="E757" s="2"/>
      <c r="F757" s="2"/>
      <c r="G757" s="2"/>
      <c r="H757" s="6"/>
      <c r="I757" s="6"/>
      <c r="J757" s="6"/>
      <c r="K757" s="6"/>
      <c r="L757" s="2"/>
      <c r="M757" s="2"/>
      <c r="N757" s="40"/>
    </row>
    <row r="758" spans="1:14" x14ac:dyDescent="0.25">
      <c r="A758" s="190"/>
      <c r="B758" s="178"/>
      <c r="C758" s="178"/>
      <c r="D758" s="6"/>
      <c r="E758" s="2"/>
      <c r="F758" s="2"/>
      <c r="G758" s="2"/>
      <c r="H758" s="6"/>
      <c r="I758" s="6"/>
      <c r="J758" s="6"/>
      <c r="K758" s="6"/>
      <c r="L758" s="2"/>
      <c r="M758" s="2"/>
      <c r="N758" s="40"/>
    </row>
    <row r="759" spans="1:14" x14ac:dyDescent="0.25">
      <c r="A759" s="190"/>
      <c r="B759" s="178"/>
      <c r="C759" s="178"/>
      <c r="D759" s="6"/>
      <c r="E759" s="2"/>
      <c r="F759" s="2"/>
      <c r="G759" s="2"/>
      <c r="H759" s="6"/>
      <c r="I759" s="6"/>
      <c r="J759" s="6"/>
      <c r="K759" s="6"/>
      <c r="L759" s="2"/>
      <c r="M759" s="2"/>
      <c r="N759" s="40"/>
    </row>
    <row r="760" spans="1:14" x14ac:dyDescent="0.25">
      <c r="A760" s="190"/>
      <c r="B760" s="178"/>
      <c r="C760" s="178"/>
      <c r="D760" s="6"/>
      <c r="E760" s="2"/>
      <c r="F760" s="2"/>
      <c r="G760" s="2"/>
      <c r="H760" s="6"/>
      <c r="I760" s="6"/>
      <c r="J760" s="6"/>
      <c r="K760" s="6"/>
      <c r="L760" s="2"/>
      <c r="M760" s="2"/>
      <c r="N760" s="40"/>
    </row>
    <row r="761" spans="1:14" x14ac:dyDescent="0.25">
      <c r="A761" s="190"/>
      <c r="B761" s="178"/>
      <c r="C761" s="178"/>
      <c r="D761" s="6"/>
      <c r="E761" s="2"/>
      <c r="F761" s="2"/>
      <c r="G761" s="2"/>
      <c r="H761" s="6"/>
      <c r="I761" s="6"/>
      <c r="J761" s="6"/>
      <c r="K761" s="6"/>
      <c r="L761" s="2"/>
      <c r="M761" s="2"/>
      <c r="N761" s="40"/>
    </row>
    <row r="762" spans="1:14" x14ac:dyDescent="0.25">
      <c r="A762" s="190"/>
      <c r="B762" s="178"/>
      <c r="C762" s="178"/>
      <c r="D762" s="6"/>
      <c r="E762" s="2"/>
      <c r="F762" s="2"/>
      <c r="G762" s="2"/>
      <c r="H762" s="6"/>
      <c r="I762" s="6"/>
      <c r="J762" s="6"/>
      <c r="K762" s="6"/>
      <c r="L762" s="2"/>
      <c r="M762" s="2"/>
      <c r="N762" s="40"/>
    </row>
    <row r="763" spans="1:14" x14ac:dyDescent="0.25">
      <c r="A763" s="190"/>
      <c r="B763" s="178"/>
      <c r="C763" s="178"/>
      <c r="D763" s="6"/>
      <c r="E763" s="2"/>
      <c r="F763" s="2"/>
      <c r="G763" s="2"/>
      <c r="H763" s="6"/>
      <c r="I763" s="6"/>
      <c r="J763" s="6"/>
      <c r="K763" s="6"/>
      <c r="L763" s="2"/>
      <c r="M763" s="2"/>
      <c r="N763" s="40"/>
    </row>
    <row r="764" spans="1:14" x14ac:dyDescent="0.25">
      <c r="A764" s="190"/>
      <c r="B764" s="178"/>
      <c r="C764" s="178"/>
      <c r="D764" s="6"/>
      <c r="E764" s="2"/>
      <c r="F764" s="2"/>
      <c r="G764" s="2"/>
      <c r="H764" s="6"/>
      <c r="I764" s="6"/>
      <c r="J764" s="6"/>
      <c r="K764" s="6"/>
      <c r="L764" s="2"/>
      <c r="M764" s="2"/>
      <c r="N764" s="40"/>
    </row>
    <row r="765" spans="1:14" x14ac:dyDescent="0.25">
      <c r="A765" s="190"/>
      <c r="B765" s="178"/>
      <c r="C765" s="178"/>
      <c r="D765" s="6"/>
      <c r="E765" s="2"/>
      <c r="F765" s="2"/>
      <c r="G765" s="2"/>
      <c r="H765" s="6"/>
      <c r="I765" s="6"/>
      <c r="J765" s="6"/>
      <c r="K765" s="6"/>
      <c r="L765" s="2"/>
      <c r="M765" s="2"/>
      <c r="N765" s="40"/>
    </row>
    <row r="766" spans="1:14" x14ac:dyDescent="0.25">
      <c r="A766" s="190"/>
      <c r="B766" s="178"/>
      <c r="C766" s="178"/>
      <c r="D766" s="6"/>
      <c r="E766" s="2"/>
      <c r="F766" s="2"/>
      <c r="G766" s="2"/>
      <c r="H766" s="6"/>
      <c r="I766" s="6"/>
      <c r="J766" s="6"/>
      <c r="K766" s="6"/>
      <c r="L766" s="2"/>
      <c r="M766" s="2"/>
      <c r="N766" s="40"/>
    </row>
    <row r="767" spans="1:14" x14ac:dyDescent="0.25">
      <c r="A767" s="190"/>
      <c r="B767" s="178"/>
      <c r="C767" s="178"/>
      <c r="D767" s="6"/>
      <c r="E767" s="2"/>
      <c r="F767" s="2"/>
      <c r="G767" s="2"/>
      <c r="H767" s="6"/>
      <c r="I767" s="6"/>
      <c r="J767" s="6"/>
      <c r="K767" s="6"/>
      <c r="L767" s="2"/>
      <c r="M767" s="2"/>
      <c r="N767" s="40"/>
    </row>
    <row r="768" spans="1:14" x14ac:dyDescent="0.25">
      <c r="A768" s="190"/>
      <c r="B768" s="178"/>
      <c r="C768" s="178"/>
      <c r="D768" s="6"/>
      <c r="E768" s="2"/>
      <c r="F768" s="2"/>
      <c r="G768" s="2"/>
      <c r="H768" s="6"/>
      <c r="I768" s="6"/>
      <c r="J768" s="6"/>
      <c r="K768" s="6"/>
      <c r="L768" s="2"/>
      <c r="M768" s="2"/>
      <c r="N768" s="40"/>
    </row>
    <row r="769" spans="1:14" x14ac:dyDescent="0.25">
      <c r="A769" s="190"/>
      <c r="B769" s="178"/>
      <c r="C769" s="178"/>
      <c r="D769" s="6"/>
      <c r="E769" s="2"/>
      <c r="F769" s="2"/>
      <c r="G769" s="2"/>
      <c r="H769" s="6"/>
      <c r="I769" s="6"/>
      <c r="J769" s="6"/>
      <c r="K769" s="6"/>
      <c r="L769" s="2"/>
      <c r="M769" s="2"/>
      <c r="N769" s="40"/>
    </row>
    <row r="770" spans="1:14" x14ac:dyDescent="0.25">
      <c r="A770" s="190"/>
      <c r="B770" s="178"/>
      <c r="C770" s="178"/>
      <c r="D770" s="6"/>
      <c r="E770" s="2"/>
      <c r="F770" s="2"/>
      <c r="G770" s="2"/>
      <c r="H770" s="6"/>
      <c r="I770" s="6"/>
      <c r="J770" s="6"/>
      <c r="K770" s="6"/>
      <c r="L770" s="2"/>
      <c r="M770" s="2"/>
      <c r="N770" s="40"/>
    </row>
    <row r="771" spans="1:14" x14ac:dyDescent="0.25">
      <c r="A771" s="190"/>
      <c r="B771" s="178"/>
      <c r="C771" s="178"/>
      <c r="D771" s="6"/>
      <c r="E771" s="2"/>
      <c r="F771" s="2"/>
      <c r="G771" s="2"/>
      <c r="H771" s="6"/>
      <c r="I771" s="6"/>
      <c r="J771" s="6"/>
      <c r="K771" s="6"/>
      <c r="L771" s="2"/>
      <c r="M771" s="2"/>
      <c r="N771" s="40"/>
    </row>
    <row r="772" spans="1:14" x14ac:dyDescent="0.25">
      <c r="A772" s="190"/>
      <c r="B772" s="178"/>
      <c r="C772" s="178"/>
      <c r="D772" s="6"/>
      <c r="E772" s="2"/>
      <c r="F772" s="2"/>
      <c r="G772" s="2"/>
      <c r="H772" s="6"/>
      <c r="I772" s="6"/>
      <c r="J772" s="6"/>
      <c r="K772" s="6"/>
      <c r="L772" s="2"/>
      <c r="M772" s="2"/>
      <c r="N772" s="40"/>
    </row>
    <row r="773" spans="1:14" x14ac:dyDescent="0.25">
      <c r="A773" s="190"/>
      <c r="B773" s="178"/>
      <c r="C773" s="178"/>
      <c r="D773" s="6"/>
      <c r="E773" s="2"/>
      <c r="F773" s="2"/>
      <c r="G773" s="2"/>
      <c r="H773" s="6"/>
      <c r="I773" s="6"/>
      <c r="J773" s="6"/>
      <c r="K773" s="6"/>
      <c r="L773" s="2"/>
      <c r="M773" s="2"/>
      <c r="N773" s="40"/>
    </row>
    <row r="774" spans="1:14" x14ac:dyDescent="0.25">
      <c r="A774" s="190"/>
      <c r="B774" s="178"/>
      <c r="C774" s="178"/>
      <c r="D774" s="6"/>
      <c r="E774" s="2"/>
      <c r="F774" s="2"/>
      <c r="G774" s="2"/>
      <c r="H774" s="6"/>
      <c r="I774" s="6"/>
      <c r="J774" s="6"/>
      <c r="K774" s="6"/>
      <c r="L774" s="2"/>
      <c r="M774" s="2"/>
      <c r="N774" s="40"/>
    </row>
    <row r="775" spans="1:14" x14ac:dyDescent="0.25">
      <c r="A775" s="190"/>
      <c r="B775" s="178"/>
      <c r="C775" s="178"/>
      <c r="D775" s="6"/>
      <c r="E775" s="2"/>
      <c r="F775" s="2"/>
      <c r="G775" s="2"/>
      <c r="H775" s="6"/>
      <c r="I775" s="6"/>
      <c r="J775" s="6"/>
      <c r="K775" s="6"/>
      <c r="L775" s="2"/>
      <c r="M775" s="2"/>
      <c r="N775" s="40"/>
    </row>
    <row r="776" spans="1:14" x14ac:dyDescent="0.25">
      <c r="A776" s="190"/>
      <c r="B776" s="178"/>
      <c r="C776" s="178"/>
      <c r="D776" s="6"/>
      <c r="E776" s="2"/>
      <c r="F776" s="2"/>
      <c r="G776" s="2"/>
      <c r="H776" s="6"/>
      <c r="I776" s="6"/>
      <c r="J776" s="6"/>
      <c r="K776" s="6"/>
      <c r="L776" s="2"/>
      <c r="M776" s="2"/>
      <c r="N776" s="40"/>
    </row>
    <row r="777" spans="1:14" x14ac:dyDescent="0.25">
      <c r="A777" s="190"/>
      <c r="B777" s="178"/>
      <c r="C777" s="178"/>
      <c r="D777" s="6"/>
      <c r="E777" s="2"/>
      <c r="F777" s="2"/>
      <c r="G777" s="2"/>
      <c r="H777" s="6"/>
      <c r="I777" s="6"/>
      <c r="J777" s="6"/>
      <c r="K777" s="6"/>
      <c r="L777" s="2"/>
      <c r="M777" s="2"/>
      <c r="N777" s="40"/>
    </row>
    <row r="778" spans="1:14" x14ac:dyDescent="0.25">
      <c r="A778" s="190"/>
      <c r="B778" s="178"/>
      <c r="C778" s="178"/>
      <c r="D778" s="6"/>
      <c r="E778" s="2"/>
      <c r="F778" s="2"/>
      <c r="G778" s="2"/>
      <c r="H778" s="6"/>
      <c r="I778" s="6"/>
      <c r="J778" s="6"/>
      <c r="K778" s="6"/>
      <c r="L778" s="2"/>
      <c r="M778" s="2"/>
      <c r="N778" s="40"/>
    </row>
    <row r="779" spans="1:14" x14ac:dyDescent="0.25">
      <c r="A779" s="190"/>
      <c r="B779" s="178"/>
      <c r="C779" s="178"/>
      <c r="D779" s="6"/>
      <c r="E779" s="2"/>
      <c r="F779" s="2"/>
      <c r="G779" s="2"/>
      <c r="H779" s="6"/>
      <c r="I779" s="6"/>
      <c r="J779" s="6"/>
      <c r="K779" s="6"/>
      <c r="L779" s="2"/>
      <c r="M779" s="2"/>
      <c r="N779" s="40"/>
    </row>
    <row r="780" spans="1:14" x14ac:dyDescent="0.25">
      <c r="A780" s="190"/>
      <c r="B780" s="178"/>
      <c r="C780" s="178"/>
      <c r="D780" s="6"/>
      <c r="E780" s="2"/>
      <c r="F780" s="2"/>
      <c r="G780" s="2"/>
      <c r="H780" s="6"/>
      <c r="I780" s="6"/>
      <c r="J780" s="6"/>
      <c r="K780" s="6"/>
      <c r="L780" s="2"/>
      <c r="M780" s="2"/>
      <c r="N780" s="40"/>
    </row>
    <row r="781" spans="1:14" x14ac:dyDescent="0.25">
      <c r="A781" s="190"/>
      <c r="B781" s="178"/>
      <c r="C781" s="178"/>
      <c r="D781" s="6"/>
      <c r="E781" s="2"/>
      <c r="F781" s="2"/>
      <c r="G781" s="2"/>
      <c r="H781" s="6"/>
      <c r="I781" s="6"/>
      <c r="J781" s="6"/>
      <c r="K781" s="6"/>
      <c r="L781" s="2"/>
      <c r="M781" s="2"/>
      <c r="N781" s="40"/>
    </row>
    <row r="782" spans="1:14" x14ac:dyDescent="0.25">
      <c r="A782" s="190"/>
      <c r="B782" s="178"/>
      <c r="C782" s="178"/>
      <c r="D782" s="6"/>
      <c r="E782" s="2"/>
      <c r="F782" s="2"/>
      <c r="G782" s="2"/>
      <c r="H782" s="6"/>
      <c r="I782" s="6"/>
      <c r="J782" s="6"/>
      <c r="K782" s="6"/>
      <c r="L782" s="2"/>
      <c r="M782" s="2"/>
      <c r="N782" s="40"/>
    </row>
    <row r="783" spans="1:14" x14ac:dyDescent="0.25">
      <c r="A783" s="190"/>
      <c r="B783" s="178"/>
      <c r="C783" s="178"/>
      <c r="D783" s="6"/>
      <c r="E783" s="2"/>
      <c r="F783" s="2"/>
      <c r="G783" s="2"/>
      <c r="H783" s="6"/>
      <c r="I783" s="6"/>
      <c r="J783" s="6"/>
      <c r="K783" s="6"/>
      <c r="L783" s="2"/>
      <c r="M783" s="2"/>
      <c r="N783" s="40"/>
    </row>
    <row r="784" spans="1:14" x14ac:dyDescent="0.25">
      <c r="A784" s="190"/>
      <c r="B784" s="178"/>
      <c r="C784" s="178"/>
      <c r="D784" s="6"/>
      <c r="E784" s="2"/>
      <c r="F784" s="2"/>
      <c r="G784" s="2"/>
      <c r="H784" s="6"/>
      <c r="I784" s="6"/>
      <c r="J784" s="6"/>
      <c r="K784" s="6"/>
      <c r="L784" s="2"/>
      <c r="M784" s="2"/>
      <c r="N784" s="40"/>
    </row>
    <row r="785" spans="1:14" x14ac:dyDescent="0.25">
      <c r="A785" s="190"/>
      <c r="B785" s="178"/>
      <c r="C785" s="178"/>
      <c r="D785" s="6"/>
      <c r="E785" s="2"/>
      <c r="F785" s="2"/>
      <c r="G785" s="2"/>
      <c r="H785" s="6"/>
      <c r="I785" s="6"/>
      <c r="J785" s="6"/>
      <c r="K785" s="6"/>
      <c r="L785" s="2"/>
      <c r="M785" s="2"/>
      <c r="N785" s="40"/>
    </row>
    <row r="786" spans="1:14" x14ac:dyDescent="0.25">
      <c r="A786" s="190"/>
      <c r="B786" s="178"/>
      <c r="C786" s="178"/>
      <c r="D786" s="6"/>
      <c r="E786" s="2"/>
      <c r="F786" s="2"/>
      <c r="G786" s="2"/>
      <c r="H786" s="6"/>
      <c r="I786" s="6"/>
      <c r="J786" s="6"/>
      <c r="K786" s="6"/>
      <c r="L786" s="2"/>
      <c r="M786" s="2"/>
      <c r="N786" s="40"/>
    </row>
    <row r="787" spans="1:14" x14ac:dyDescent="0.25">
      <c r="A787" s="190"/>
      <c r="B787" s="178"/>
      <c r="C787" s="178"/>
      <c r="D787" s="6"/>
      <c r="E787" s="2"/>
      <c r="F787" s="2"/>
      <c r="G787" s="2"/>
      <c r="H787" s="6"/>
      <c r="I787" s="6"/>
      <c r="J787" s="6"/>
      <c r="K787" s="6"/>
      <c r="L787" s="2"/>
      <c r="M787" s="2"/>
      <c r="N787" s="40"/>
    </row>
    <row r="788" spans="1:14" x14ac:dyDescent="0.25">
      <c r="A788" s="190"/>
      <c r="B788" s="178"/>
      <c r="C788" s="178"/>
      <c r="D788" s="6"/>
      <c r="E788" s="2"/>
      <c r="F788" s="2"/>
      <c r="G788" s="2"/>
      <c r="H788" s="6"/>
      <c r="I788" s="6"/>
      <c r="J788" s="6"/>
      <c r="K788" s="6"/>
      <c r="L788" s="2"/>
      <c r="M788" s="2"/>
      <c r="N788" s="40"/>
    </row>
    <row r="789" spans="1:14" x14ac:dyDescent="0.25">
      <c r="A789" s="190"/>
      <c r="B789" s="178"/>
      <c r="C789" s="178"/>
      <c r="D789" s="6"/>
      <c r="E789" s="2"/>
      <c r="F789" s="2"/>
      <c r="G789" s="2"/>
      <c r="H789" s="6"/>
      <c r="I789" s="6"/>
      <c r="J789" s="6"/>
      <c r="K789" s="6"/>
      <c r="L789" s="2"/>
      <c r="M789" s="2"/>
      <c r="N789" s="40"/>
    </row>
    <row r="790" spans="1:14" x14ac:dyDescent="0.25">
      <c r="A790" s="190"/>
      <c r="B790" s="178"/>
      <c r="C790" s="178"/>
      <c r="D790" s="6"/>
      <c r="E790" s="2"/>
      <c r="F790" s="2"/>
      <c r="G790" s="2"/>
      <c r="H790" s="6"/>
      <c r="I790" s="6"/>
      <c r="J790" s="6"/>
      <c r="K790" s="6"/>
      <c r="L790" s="2"/>
      <c r="M790" s="2"/>
      <c r="N790" s="40"/>
    </row>
    <row r="791" spans="1:14" x14ac:dyDescent="0.25">
      <c r="A791" s="190"/>
      <c r="B791" s="178"/>
      <c r="C791" s="178"/>
      <c r="D791" s="6"/>
      <c r="E791" s="2"/>
      <c r="F791" s="2"/>
      <c r="G791" s="2"/>
      <c r="H791" s="6"/>
      <c r="I791" s="6"/>
      <c r="J791" s="6"/>
      <c r="K791" s="6"/>
      <c r="L791" s="2"/>
      <c r="M791" s="2"/>
      <c r="N791" s="40"/>
    </row>
    <row r="792" spans="1:14" x14ac:dyDescent="0.25">
      <c r="A792" s="190"/>
      <c r="B792" s="178"/>
      <c r="C792" s="178"/>
      <c r="D792" s="6"/>
      <c r="E792" s="2"/>
      <c r="F792" s="2"/>
      <c r="G792" s="2"/>
      <c r="H792" s="6"/>
      <c r="I792" s="6"/>
      <c r="J792" s="6"/>
      <c r="K792" s="6"/>
      <c r="L792" s="2"/>
      <c r="M792" s="2"/>
      <c r="N792" s="40"/>
    </row>
    <row r="793" spans="1:14" x14ac:dyDescent="0.25">
      <c r="A793" s="190"/>
      <c r="B793" s="178"/>
      <c r="C793" s="178"/>
      <c r="D793" s="6"/>
      <c r="E793" s="2"/>
      <c r="F793" s="2"/>
      <c r="G793" s="2"/>
      <c r="H793" s="6"/>
      <c r="I793" s="6"/>
      <c r="J793" s="6"/>
      <c r="K793" s="6"/>
      <c r="L793" s="2"/>
      <c r="M793" s="2"/>
      <c r="N793" s="40"/>
    </row>
    <row r="794" spans="1:14" x14ac:dyDescent="0.25">
      <c r="A794" s="190"/>
      <c r="B794" s="178"/>
      <c r="C794" s="178"/>
      <c r="D794" s="6"/>
      <c r="E794" s="2"/>
      <c r="F794" s="2"/>
      <c r="G794" s="2"/>
      <c r="H794" s="6"/>
      <c r="I794" s="6"/>
      <c r="J794" s="6"/>
      <c r="K794" s="6"/>
      <c r="L794" s="2"/>
      <c r="M794" s="2"/>
      <c r="N794" s="40"/>
    </row>
    <row r="795" spans="1:14" x14ac:dyDescent="0.25">
      <c r="A795" s="190"/>
      <c r="B795" s="178"/>
      <c r="C795" s="178"/>
      <c r="D795" s="6"/>
      <c r="E795" s="2"/>
      <c r="F795" s="2"/>
      <c r="G795" s="2"/>
      <c r="H795" s="6"/>
      <c r="I795" s="6"/>
      <c r="J795" s="6"/>
      <c r="K795" s="6"/>
      <c r="L795" s="2"/>
      <c r="M795" s="2"/>
      <c r="N795" s="40"/>
    </row>
    <row r="796" spans="1:14" x14ac:dyDescent="0.25">
      <c r="A796" s="190"/>
      <c r="B796" s="178"/>
      <c r="C796" s="178"/>
      <c r="D796" s="6"/>
      <c r="E796" s="2"/>
      <c r="F796" s="2"/>
      <c r="G796" s="2"/>
      <c r="H796" s="6"/>
      <c r="I796" s="6"/>
      <c r="J796" s="6"/>
      <c r="K796" s="6"/>
      <c r="L796" s="2"/>
      <c r="M796" s="2"/>
      <c r="N796" s="40"/>
    </row>
    <row r="797" spans="1:14" x14ac:dyDescent="0.25">
      <c r="A797" s="190"/>
      <c r="B797" s="178"/>
      <c r="C797" s="178"/>
      <c r="D797" s="6"/>
      <c r="E797" s="2"/>
      <c r="F797" s="2"/>
      <c r="G797" s="2"/>
      <c r="H797" s="6"/>
      <c r="I797" s="6"/>
      <c r="J797" s="6"/>
      <c r="K797" s="6"/>
      <c r="L797" s="2"/>
      <c r="M797" s="2"/>
      <c r="N797" s="40"/>
    </row>
    <row r="798" spans="1:14" x14ac:dyDescent="0.25">
      <c r="A798" s="190"/>
      <c r="B798" s="178"/>
      <c r="C798" s="178"/>
      <c r="D798" s="6"/>
      <c r="E798" s="2"/>
      <c r="F798" s="2"/>
      <c r="G798" s="2"/>
      <c r="H798" s="6"/>
      <c r="I798" s="6"/>
      <c r="J798" s="6"/>
      <c r="K798" s="6"/>
      <c r="L798" s="2"/>
      <c r="M798" s="2"/>
      <c r="N798" s="40"/>
    </row>
    <row r="799" spans="1:14" x14ac:dyDescent="0.25">
      <c r="A799" s="190"/>
      <c r="B799" s="178"/>
      <c r="C799" s="178"/>
      <c r="D799" s="6"/>
      <c r="E799" s="2"/>
      <c r="F799" s="2"/>
      <c r="G799" s="2"/>
      <c r="H799" s="6"/>
      <c r="I799" s="6"/>
      <c r="J799" s="6"/>
      <c r="K799" s="6"/>
      <c r="L799" s="2"/>
      <c r="M799" s="2"/>
      <c r="N799" s="40"/>
    </row>
    <row r="800" spans="1:14" x14ac:dyDescent="0.25">
      <c r="A800" s="190"/>
      <c r="B800" s="178"/>
      <c r="C800" s="178"/>
      <c r="D800" s="6"/>
      <c r="E800" s="2"/>
      <c r="F800" s="2"/>
      <c r="G800" s="2"/>
      <c r="H800" s="6"/>
      <c r="I800" s="6"/>
      <c r="J800" s="6"/>
      <c r="K800" s="6"/>
      <c r="L800" s="2"/>
      <c r="M800" s="2"/>
      <c r="N800" s="40"/>
    </row>
    <row r="801" spans="1:14" x14ac:dyDescent="0.25">
      <c r="A801" s="190"/>
      <c r="B801" s="178"/>
      <c r="C801" s="178"/>
      <c r="D801" s="6"/>
      <c r="E801" s="2"/>
      <c r="F801" s="2"/>
      <c r="G801" s="2"/>
      <c r="H801" s="6"/>
      <c r="I801" s="6"/>
      <c r="J801" s="6"/>
      <c r="K801" s="6"/>
      <c r="L801" s="2"/>
      <c r="M801" s="2"/>
      <c r="N801" s="40"/>
    </row>
    <row r="802" spans="1:14" x14ac:dyDescent="0.25">
      <c r="A802" s="190"/>
      <c r="B802" s="178"/>
      <c r="C802" s="178"/>
      <c r="D802" s="6"/>
      <c r="E802" s="2"/>
      <c r="F802" s="2"/>
      <c r="G802" s="2"/>
      <c r="H802" s="6"/>
      <c r="I802" s="6"/>
      <c r="J802" s="6"/>
      <c r="K802" s="6"/>
      <c r="L802" s="2"/>
      <c r="M802" s="2"/>
      <c r="N802" s="40"/>
    </row>
    <row r="803" spans="1:14" x14ac:dyDescent="0.25">
      <c r="A803" s="190"/>
      <c r="B803" s="178"/>
      <c r="C803" s="178"/>
      <c r="D803" s="6"/>
      <c r="E803" s="2"/>
      <c r="F803" s="2"/>
      <c r="G803" s="2"/>
      <c r="H803" s="6"/>
      <c r="I803" s="6"/>
      <c r="J803" s="6"/>
      <c r="K803" s="6"/>
      <c r="L803" s="2"/>
      <c r="M803" s="2"/>
      <c r="N803" s="40"/>
    </row>
    <row r="804" spans="1:14" x14ac:dyDescent="0.25">
      <c r="A804" s="190"/>
      <c r="B804" s="178"/>
      <c r="C804" s="178"/>
      <c r="D804" s="6"/>
      <c r="E804" s="2"/>
      <c r="F804" s="2"/>
      <c r="G804" s="2"/>
      <c r="H804" s="6"/>
      <c r="I804" s="6"/>
      <c r="J804" s="6"/>
      <c r="K804" s="6"/>
      <c r="L804" s="2"/>
      <c r="M804" s="2"/>
      <c r="N804" s="40"/>
    </row>
    <row r="805" spans="1:14" x14ac:dyDescent="0.25">
      <c r="A805" s="190"/>
      <c r="B805" s="178"/>
      <c r="C805" s="178"/>
      <c r="D805" s="6"/>
      <c r="E805" s="2"/>
      <c r="F805" s="2"/>
      <c r="G805" s="2"/>
      <c r="H805" s="6"/>
      <c r="I805" s="6"/>
      <c r="J805" s="6"/>
      <c r="K805" s="6"/>
      <c r="L805" s="2"/>
      <c r="M805" s="2"/>
      <c r="N805" s="40"/>
    </row>
    <row r="806" spans="1:14" x14ac:dyDescent="0.25">
      <c r="A806" s="190"/>
      <c r="B806" s="178"/>
      <c r="C806" s="178"/>
      <c r="D806" s="6"/>
      <c r="E806" s="2"/>
      <c r="F806" s="2"/>
      <c r="G806" s="2"/>
      <c r="H806" s="6"/>
      <c r="I806" s="6"/>
      <c r="J806" s="6"/>
      <c r="K806" s="6"/>
      <c r="L806" s="2"/>
      <c r="M806" s="2"/>
      <c r="N806" s="40"/>
    </row>
    <row r="807" spans="1:14" x14ac:dyDescent="0.25">
      <c r="A807" s="190"/>
      <c r="B807" s="178"/>
      <c r="C807" s="178"/>
      <c r="D807" s="6"/>
      <c r="E807" s="2"/>
      <c r="F807" s="2"/>
      <c r="G807" s="2"/>
      <c r="H807" s="6"/>
      <c r="I807" s="6"/>
      <c r="J807" s="6"/>
      <c r="K807" s="6"/>
      <c r="L807" s="2"/>
      <c r="M807" s="2"/>
      <c r="N807" s="40"/>
    </row>
    <row r="808" spans="1:14" x14ac:dyDescent="0.25">
      <c r="A808" s="190"/>
      <c r="B808" s="178"/>
      <c r="C808" s="178"/>
      <c r="D808" s="6"/>
      <c r="E808" s="2"/>
      <c r="F808" s="2"/>
      <c r="G808" s="2"/>
      <c r="H808" s="6"/>
      <c r="I808" s="6"/>
      <c r="J808" s="6"/>
      <c r="K808" s="6"/>
      <c r="L808" s="2"/>
      <c r="M808" s="2"/>
      <c r="N808" s="40"/>
    </row>
    <row r="809" spans="1:14" x14ac:dyDescent="0.25">
      <c r="A809" s="190"/>
      <c r="B809" s="178"/>
      <c r="C809" s="178"/>
      <c r="D809" s="6"/>
      <c r="E809" s="2"/>
      <c r="F809" s="2"/>
      <c r="G809" s="2"/>
      <c r="H809" s="6"/>
      <c r="I809" s="6"/>
      <c r="J809" s="6"/>
      <c r="K809" s="6"/>
      <c r="L809" s="2"/>
      <c r="M809" s="2"/>
      <c r="N809" s="40"/>
    </row>
    <row r="810" spans="1:14" x14ac:dyDescent="0.25">
      <c r="A810" s="190"/>
      <c r="B810" s="178"/>
      <c r="C810" s="178"/>
      <c r="D810" s="6"/>
      <c r="E810" s="2"/>
      <c r="F810" s="2"/>
      <c r="G810" s="2"/>
      <c r="H810" s="6"/>
      <c r="I810" s="6"/>
      <c r="J810" s="6"/>
      <c r="K810" s="6"/>
      <c r="L810" s="2"/>
      <c r="M810" s="2"/>
      <c r="N810" s="40"/>
    </row>
    <row r="811" spans="1:14" x14ac:dyDescent="0.25">
      <c r="A811" s="190"/>
      <c r="B811" s="178"/>
      <c r="C811" s="178"/>
      <c r="D811" s="6"/>
      <c r="E811" s="2"/>
      <c r="F811" s="2"/>
      <c r="G811" s="2"/>
      <c r="H811" s="6"/>
      <c r="I811" s="6"/>
      <c r="J811" s="6"/>
      <c r="K811" s="6"/>
      <c r="L811" s="2"/>
      <c r="M811" s="2"/>
      <c r="N811" s="40"/>
    </row>
    <row r="812" spans="1:14" x14ac:dyDescent="0.25">
      <c r="A812" s="190"/>
      <c r="B812" s="178"/>
      <c r="C812" s="178"/>
      <c r="D812" s="6"/>
      <c r="E812" s="2"/>
      <c r="F812" s="2"/>
      <c r="G812" s="2"/>
      <c r="H812" s="6"/>
      <c r="I812" s="6"/>
      <c r="J812" s="6"/>
      <c r="K812" s="6"/>
      <c r="L812" s="2"/>
      <c r="M812" s="2"/>
      <c r="N812" s="40"/>
    </row>
    <row r="813" spans="1:14" x14ac:dyDescent="0.25">
      <c r="A813" s="190"/>
      <c r="B813" s="178"/>
      <c r="C813" s="178"/>
      <c r="D813" s="6"/>
      <c r="E813" s="2"/>
      <c r="F813" s="2"/>
      <c r="G813" s="2"/>
      <c r="H813" s="6"/>
      <c r="I813" s="6"/>
      <c r="J813" s="6"/>
      <c r="K813" s="6"/>
      <c r="L813" s="2"/>
      <c r="M813" s="2"/>
      <c r="N813" s="40"/>
    </row>
    <row r="814" spans="1:14" x14ac:dyDescent="0.25">
      <c r="A814" s="190"/>
      <c r="B814" s="178"/>
      <c r="C814" s="178"/>
      <c r="D814" s="6"/>
      <c r="E814" s="2"/>
      <c r="F814" s="2"/>
      <c r="G814" s="2"/>
      <c r="H814" s="6"/>
      <c r="I814" s="6"/>
      <c r="J814" s="6"/>
      <c r="K814" s="6"/>
      <c r="L814" s="2"/>
      <c r="M814" s="2"/>
      <c r="N814" s="40"/>
    </row>
    <row r="815" spans="1:14" x14ac:dyDescent="0.25">
      <c r="A815" s="190"/>
      <c r="B815" s="178"/>
      <c r="C815" s="178"/>
      <c r="D815" s="6"/>
      <c r="E815" s="2"/>
      <c r="F815" s="2"/>
      <c r="G815" s="2"/>
      <c r="H815" s="6"/>
      <c r="I815" s="6"/>
      <c r="J815" s="6"/>
      <c r="K815" s="6"/>
      <c r="L815" s="2"/>
      <c r="M815" s="2"/>
      <c r="N815" s="40"/>
    </row>
    <row r="816" spans="1:14" x14ac:dyDescent="0.25">
      <c r="A816" s="190"/>
      <c r="B816" s="178"/>
      <c r="C816" s="178"/>
      <c r="D816" s="6"/>
      <c r="E816" s="2"/>
      <c r="F816" s="2"/>
      <c r="G816" s="2"/>
      <c r="H816" s="6"/>
      <c r="I816" s="6"/>
      <c r="J816" s="6"/>
      <c r="K816" s="6"/>
      <c r="L816" s="2"/>
      <c r="M816" s="2"/>
      <c r="N816" s="40"/>
    </row>
    <row r="817" spans="1:14" x14ac:dyDescent="0.25">
      <c r="A817" s="190"/>
      <c r="B817" s="178"/>
      <c r="C817" s="178"/>
      <c r="D817" s="6"/>
      <c r="E817" s="2"/>
      <c r="F817" s="2"/>
      <c r="G817" s="2"/>
      <c r="H817" s="6"/>
      <c r="I817" s="6"/>
      <c r="J817" s="6"/>
      <c r="K817" s="6"/>
      <c r="L817" s="2"/>
      <c r="M817" s="2"/>
      <c r="N817" s="40"/>
    </row>
    <row r="818" spans="1:14" x14ac:dyDescent="0.25">
      <c r="A818" s="190"/>
      <c r="B818" s="178"/>
      <c r="C818" s="178"/>
      <c r="D818" s="6"/>
      <c r="E818" s="2"/>
      <c r="F818" s="2"/>
      <c r="G818" s="2"/>
      <c r="H818" s="6"/>
      <c r="I818" s="6"/>
      <c r="J818" s="6"/>
      <c r="K818" s="6"/>
      <c r="L818" s="2"/>
      <c r="M818" s="2"/>
      <c r="N818" s="40"/>
    </row>
    <row r="819" spans="1:14" x14ac:dyDescent="0.25">
      <c r="A819" s="190"/>
      <c r="B819" s="178"/>
      <c r="C819" s="178"/>
      <c r="D819" s="6"/>
      <c r="E819" s="2"/>
      <c r="F819" s="2"/>
      <c r="G819" s="2"/>
      <c r="H819" s="6"/>
      <c r="I819" s="6"/>
      <c r="J819" s="6"/>
      <c r="K819" s="6"/>
      <c r="L819" s="2"/>
      <c r="M819" s="2"/>
      <c r="N819" s="40"/>
    </row>
    <row r="820" spans="1:14" x14ac:dyDescent="0.25">
      <c r="A820" s="190"/>
      <c r="B820" s="178"/>
      <c r="C820" s="178"/>
      <c r="D820" s="6"/>
      <c r="E820" s="2"/>
      <c r="F820" s="2"/>
      <c r="G820" s="2"/>
      <c r="H820" s="6"/>
      <c r="I820" s="6"/>
      <c r="J820" s="6"/>
      <c r="K820" s="6"/>
      <c r="L820" s="2"/>
      <c r="M820" s="2"/>
      <c r="N820" s="40"/>
    </row>
    <row r="821" spans="1:14" x14ac:dyDescent="0.25">
      <c r="A821" s="190"/>
      <c r="B821" s="178"/>
      <c r="C821" s="178"/>
      <c r="D821" s="6"/>
      <c r="E821" s="2"/>
      <c r="F821" s="2"/>
      <c r="G821" s="2"/>
      <c r="H821" s="6"/>
      <c r="I821" s="6"/>
      <c r="J821" s="6"/>
      <c r="K821" s="6"/>
      <c r="L821" s="2"/>
      <c r="M821" s="2"/>
      <c r="N821" s="40"/>
    </row>
    <row r="822" spans="1:14" x14ac:dyDescent="0.25">
      <c r="A822" s="190"/>
      <c r="B822" s="178"/>
      <c r="C822" s="178"/>
      <c r="D822" s="6"/>
      <c r="E822" s="2"/>
      <c r="F822" s="2"/>
      <c r="G822" s="2"/>
      <c r="H822" s="6"/>
      <c r="I822" s="6"/>
      <c r="J822" s="6"/>
      <c r="K822" s="6"/>
      <c r="L822" s="2"/>
      <c r="M822" s="2"/>
      <c r="N822" s="40"/>
    </row>
    <row r="823" spans="1:14" x14ac:dyDescent="0.25">
      <c r="A823" s="190"/>
      <c r="B823" s="178"/>
      <c r="C823" s="178"/>
      <c r="D823" s="6"/>
      <c r="E823" s="2"/>
      <c r="F823" s="2"/>
      <c r="G823" s="2"/>
      <c r="H823" s="6"/>
      <c r="I823" s="6"/>
      <c r="J823" s="6"/>
      <c r="K823" s="6"/>
      <c r="L823" s="2"/>
      <c r="M823" s="2"/>
      <c r="N823" s="40"/>
    </row>
    <row r="824" spans="1:14" x14ac:dyDescent="0.25">
      <c r="A824" s="190"/>
      <c r="B824" s="178"/>
      <c r="C824" s="178"/>
      <c r="D824" s="6"/>
      <c r="E824" s="2"/>
      <c r="F824" s="2"/>
      <c r="G824" s="2"/>
      <c r="H824" s="6"/>
      <c r="I824" s="6"/>
      <c r="J824" s="6"/>
      <c r="K824" s="6"/>
      <c r="L824" s="2"/>
      <c r="M824" s="2"/>
      <c r="N824" s="40"/>
    </row>
    <row r="825" spans="1:14" x14ac:dyDescent="0.25">
      <c r="A825" s="190"/>
      <c r="B825" s="178"/>
      <c r="C825" s="178"/>
      <c r="D825" s="6"/>
      <c r="E825" s="2"/>
      <c r="F825" s="2"/>
      <c r="G825" s="2"/>
      <c r="H825" s="6"/>
      <c r="I825" s="6"/>
      <c r="J825" s="6"/>
      <c r="K825" s="6"/>
      <c r="L825" s="2"/>
      <c r="M825" s="2"/>
      <c r="N825" s="40"/>
    </row>
    <row r="826" spans="1:14" x14ac:dyDescent="0.25">
      <c r="A826" s="190"/>
      <c r="B826" s="178"/>
      <c r="C826" s="178"/>
      <c r="D826" s="6"/>
      <c r="E826" s="2"/>
      <c r="F826" s="2"/>
      <c r="G826" s="2"/>
      <c r="H826" s="6"/>
      <c r="I826" s="6"/>
      <c r="J826" s="6"/>
      <c r="K826" s="6"/>
      <c r="L826" s="2"/>
      <c r="M826" s="2"/>
      <c r="N826" s="40"/>
    </row>
    <row r="827" spans="1:14" x14ac:dyDescent="0.25">
      <c r="A827" s="190"/>
      <c r="B827" s="178"/>
      <c r="C827" s="178"/>
      <c r="D827" s="6"/>
      <c r="E827" s="2"/>
      <c r="F827" s="2"/>
      <c r="G827" s="2"/>
      <c r="H827" s="6"/>
      <c r="I827" s="6"/>
      <c r="J827" s="6"/>
      <c r="K827" s="6"/>
      <c r="L827" s="2"/>
      <c r="M827" s="2"/>
      <c r="N827" s="40"/>
    </row>
    <row r="828" spans="1:14" x14ac:dyDescent="0.25">
      <c r="A828" s="190"/>
      <c r="B828" s="178"/>
      <c r="C828" s="178"/>
      <c r="D828" s="6"/>
      <c r="E828" s="2"/>
      <c r="F828" s="2"/>
      <c r="G828" s="2"/>
      <c r="H828" s="6"/>
      <c r="I828" s="6"/>
      <c r="J828" s="6"/>
      <c r="K828" s="6"/>
      <c r="L828" s="2"/>
      <c r="M828" s="2"/>
      <c r="N828" s="40"/>
    </row>
    <row r="829" spans="1:14" x14ac:dyDescent="0.25">
      <c r="A829" s="190"/>
      <c r="B829" s="178"/>
      <c r="C829" s="178"/>
      <c r="D829" s="6"/>
      <c r="E829" s="2"/>
      <c r="F829" s="2"/>
      <c r="G829" s="2"/>
      <c r="H829" s="6"/>
      <c r="I829" s="6"/>
      <c r="J829" s="6"/>
      <c r="K829" s="6"/>
      <c r="L829" s="2"/>
      <c r="M829" s="2"/>
      <c r="N829" s="40"/>
    </row>
    <row r="830" spans="1:14" x14ac:dyDescent="0.25">
      <c r="A830" s="190"/>
      <c r="B830" s="178"/>
      <c r="C830" s="178"/>
      <c r="D830" s="6"/>
      <c r="E830" s="2"/>
      <c r="F830" s="2"/>
      <c r="G830" s="2"/>
      <c r="H830" s="6"/>
      <c r="I830" s="6"/>
      <c r="J830" s="6"/>
      <c r="K830" s="6"/>
      <c r="L830" s="2"/>
      <c r="M830" s="2"/>
      <c r="N830" s="40"/>
    </row>
    <row r="831" spans="1:14" x14ac:dyDescent="0.25">
      <c r="A831" s="190"/>
      <c r="B831" s="178"/>
      <c r="C831" s="178"/>
      <c r="D831" s="6"/>
      <c r="E831" s="2"/>
      <c r="F831" s="2"/>
      <c r="G831" s="2"/>
      <c r="H831" s="6"/>
      <c r="I831" s="6"/>
      <c r="J831" s="6"/>
      <c r="K831" s="6"/>
      <c r="L831" s="2"/>
      <c r="M831" s="2"/>
      <c r="N831" s="40"/>
    </row>
    <row r="832" spans="1:14" x14ac:dyDescent="0.25">
      <c r="A832" s="190"/>
      <c r="B832" s="178"/>
      <c r="C832" s="178"/>
      <c r="D832" s="6"/>
      <c r="E832" s="2"/>
      <c r="F832" s="2"/>
      <c r="G832" s="2"/>
      <c r="H832" s="6"/>
      <c r="I832" s="6"/>
      <c r="J832" s="6"/>
      <c r="K832" s="6"/>
      <c r="L832" s="2"/>
      <c r="M832" s="2"/>
      <c r="N832" s="40"/>
    </row>
    <row r="833" spans="1:14" x14ac:dyDescent="0.25">
      <c r="A833" s="190"/>
      <c r="B833" s="178"/>
      <c r="C833" s="178"/>
      <c r="D833" s="6"/>
      <c r="E833" s="2"/>
      <c r="F833" s="2"/>
      <c r="G833" s="2"/>
      <c r="H833" s="6"/>
      <c r="I833" s="6"/>
      <c r="J833" s="6"/>
      <c r="K833" s="6"/>
      <c r="L833" s="2"/>
      <c r="M833" s="2"/>
      <c r="N833" s="40"/>
    </row>
    <row r="834" spans="1:14" x14ac:dyDescent="0.25">
      <c r="A834" s="190"/>
      <c r="B834" s="178"/>
      <c r="C834" s="178"/>
      <c r="D834" s="6"/>
      <c r="E834" s="2"/>
      <c r="F834" s="2"/>
      <c r="G834" s="2"/>
      <c r="H834" s="6"/>
      <c r="I834" s="6"/>
      <c r="J834" s="6"/>
      <c r="K834" s="6"/>
      <c r="L834" s="2"/>
      <c r="M834" s="2"/>
      <c r="N834" s="40"/>
    </row>
    <row r="835" spans="1:14" x14ac:dyDescent="0.25">
      <c r="A835" s="190"/>
      <c r="B835" s="178"/>
      <c r="C835" s="178"/>
      <c r="D835" s="6"/>
      <c r="E835" s="2"/>
      <c r="F835" s="2"/>
      <c r="G835" s="2"/>
      <c r="H835" s="6"/>
      <c r="I835" s="6"/>
      <c r="J835" s="6"/>
      <c r="K835" s="6"/>
      <c r="L835" s="2"/>
      <c r="M835" s="2"/>
      <c r="N835" s="40"/>
    </row>
    <row r="836" spans="1:14" x14ac:dyDescent="0.25">
      <c r="A836" s="190"/>
      <c r="B836" s="178"/>
      <c r="C836" s="178"/>
      <c r="D836" s="6"/>
      <c r="E836" s="2"/>
      <c r="F836" s="2"/>
      <c r="G836" s="2"/>
      <c r="H836" s="6"/>
      <c r="I836" s="6"/>
      <c r="J836" s="6"/>
      <c r="K836" s="6"/>
      <c r="L836" s="2"/>
      <c r="M836" s="2"/>
      <c r="N836" s="40"/>
    </row>
    <row r="837" spans="1:14" x14ac:dyDescent="0.25">
      <c r="A837" s="190"/>
      <c r="B837" s="178"/>
      <c r="C837" s="178"/>
      <c r="D837" s="6"/>
      <c r="E837" s="2"/>
      <c r="F837" s="2"/>
      <c r="G837" s="2"/>
      <c r="H837" s="6"/>
      <c r="I837" s="6"/>
      <c r="J837" s="6"/>
      <c r="K837" s="6"/>
      <c r="L837" s="2"/>
      <c r="M837" s="2"/>
      <c r="N837" s="40"/>
    </row>
    <row r="838" spans="1:14" x14ac:dyDescent="0.25">
      <c r="A838" s="190"/>
      <c r="B838" s="178"/>
      <c r="C838" s="178"/>
      <c r="D838" s="6"/>
      <c r="E838" s="2"/>
      <c r="F838" s="2"/>
      <c r="G838" s="2"/>
      <c r="H838" s="6"/>
      <c r="I838" s="6"/>
      <c r="J838" s="6"/>
      <c r="K838" s="6"/>
      <c r="L838" s="2"/>
      <c r="M838" s="2"/>
      <c r="N838" s="40"/>
    </row>
    <row r="839" spans="1:14" x14ac:dyDescent="0.25">
      <c r="A839" s="190"/>
      <c r="B839" s="178"/>
      <c r="C839" s="178"/>
      <c r="D839" s="6"/>
      <c r="E839" s="2"/>
      <c r="F839" s="2"/>
      <c r="G839" s="2"/>
      <c r="H839" s="6"/>
      <c r="I839" s="6"/>
      <c r="J839" s="6"/>
      <c r="K839" s="6"/>
      <c r="L839" s="2"/>
      <c r="M839" s="2"/>
      <c r="N839" s="40"/>
    </row>
    <row r="840" spans="1:14" x14ac:dyDescent="0.25">
      <c r="A840" s="190"/>
      <c r="B840" s="178"/>
      <c r="C840" s="178"/>
      <c r="D840" s="6"/>
      <c r="E840" s="2"/>
      <c r="F840" s="2"/>
      <c r="G840" s="2"/>
      <c r="H840" s="6"/>
      <c r="I840" s="6"/>
      <c r="J840" s="6"/>
      <c r="K840" s="6"/>
      <c r="L840" s="2"/>
      <c r="M840" s="2"/>
      <c r="N840" s="40"/>
    </row>
    <row r="841" spans="1:14" x14ac:dyDescent="0.25">
      <c r="A841" s="190"/>
      <c r="B841" s="178"/>
      <c r="C841" s="178"/>
      <c r="D841" s="6"/>
      <c r="E841" s="2"/>
      <c r="F841" s="2"/>
      <c r="G841" s="2"/>
      <c r="H841" s="6"/>
      <c r="I841" s="6"/>
      <c r="J841" s="6"/>
      <c r="K841" s="6"/>
      <c r="L841" s="2"/>
      <c r="M841" s="2"/>
      <c r="N841" s="40"/>
    </row>
    <row r="842" spans="1:14" x14ac:dyDescent="0.25">
      <c r="A842" s="190"/>
      <c r="B842" s="178"/>
      <c r="C842" s="178"/>
      <c r="D842" s="6"/>
      <c r="E842" s="2"/>
      <c r="F842" s="2"/>
      <c r="G842" s="2"/>
      <c r="H842" s="6"/>
      <c r="I842" s="6"/>
      <c r="J842" s="6"/>
      <c r="K842" s="6"/>
      <c r="L842" s="2"/>
      <c r="M842" s="2"/>
      <c r="N842" s="40"/>
    </row>
    <row r="843" spans="1:14" x14ac:dyDescent="0.25">
      <c r="A843" s="190"/>
      <c r="B843" s="178"/>
      <c r="C843" s="178"/>
      <c r="D843" s="6"/>
      <c r="E843" s="2"/>
      <c r="F843" s="2"/>
      <c r="G843" s="2"/>
      <c r="H843" s="6"/>
      <c r="I843" s="6"/>
      <c r="J843" s="6"/>
      <c r="K843" s="6"/>
      <c r="L843" s="2"/>
      <c r="M843" s="2"/>
      <c r="N843" s="40"/>
    </row>
    <row r="844" spans="1:14" x14ac:dyDescent="0.25">
      <c r="A844" s="190"/>
      <c r="B844" s="178"/>
      <c r="C844" s="178"/>
      <c r="D844" s="6"/>
      <c r="E844" s="2"/>
      <c r="F844" s="2"/>
      <c r="G844" s="2"/>
      <c r="H844" s="6"/>
      <c r="I844" s="6"/>
      <c r="J844" s="6"/>
      <c r="K844" s="6"/>
      <c r="L844" s="2"/>
      <c r="M844" s="2"/>
      <c r="N844" s="40"/>
    </row>
    <row r="845" spans="1:14" x14ac:dyDescent="0.25">
      <c r="A845" s="190"/>
      <c r="B845" s="178"/>
      <c r="C845" s="178"/>
      <c r="D845" s="6"/>
      <c r="E845" s="2"/>
      <c r="F845" s="2"/>
      <c r="G845" s="2"/>
      <c r="H845" s="6"/>
      <c r="I845" s="6"/>
      <c r="J845" s="6"/>
      <c r="K845" s="6"/>
      <c r="L845" s="2"/>
      <c r="M845" s="2"/>
      <c r="N845" s="40"/>
    </row>
    <row r="846" spans="1:14" x14ac:dyDescent="0.25">
      <c r="A846" s="190"/>
      <c r="B846" s="178"/>
      <c r="C846" s="178"/>
      <c r="D846" s="6"/>
      <c r="E846" s="2"/>
      <c r="F846" s="2"/>
      <c r="G846" s="2"/>
      <c r="H846" s="6"/>
      <c r="I846" s="6"/>
      <c r="J846" s="6"/>
      <c r="K846" s="6"/>
      <c r="L846" s="2"/>
      <c r="M846" s="2"/>
      <c r="N846" s="40"/>
    </row>
    <row r="847" spans="1:14" x14ac:dyDescent="0.25">
      <c r="A847" s="190"/>
      <c r="B847" s="178"/>
      <c r="C847" s="178"/>
      <c r="D847" s="6"/>
      <c r="E847" s="2"/>
      <c r="F847" s="2"/>
      <c r="G847" s="2"/>
      <c r="H847" s="6"/>
      <c r="I847" s="6"/>
      <c r="J847" s="6"/>
      <c r="K847" s="6"/>
      <c r="L847" s="2"/>
      <c r="M847" s="2"/>
      <c r="N847" s="40"/>
    </row>
    <row r="848" spans="1:14" x14ac:dyDescent="0.25">
      <c r="A848" s="190"/>
      <c r="B848" s="178"/>
      <c r="C848" s="178"/>
      <c r="D848" s="6"/>
      <c r="E848" s="2"/>
      <c r="F848" s="2"/>
      <c r="G848" s="2"/>
      <c r="H848" s="6"/>
      <c r="I848" s="6"/>
      <c r="J848" s="6"/>
      <c r="K848" s="6"/>
      <c r="L848" s="2"/>
      <c r="M848" s="2"/>
      <c r="N848" s="40"/>
    </row>
    <row r="849" spans="1:14" x14ac:dyDescent="0.25">
      <c r="A849" s="190"/>
      <c r="B849" s="178"/>
      <c r="C849" s="178"/>
      <c r="D849" s="6"/>
      <c r="E849" s="2"/>
      <c r="F849" s="2"/>
      <c r="G849" s="2"/>
      <c r="H849" s="6"/>
      <c r="I849" s="6"/>
      <c r="J849" s="6"/>
      <c r="K849" s="6"/>
      <c r="L849" s="2"/>
      <c r="M849" s="2"/>
      <c r="N849" s="40"/>
    </row>
    <row r="850" spans="1:14" x14ac:dyDescent="0.25">
      <c r="A850" s="190"/>
      <c r="B850" s="178"/>
      <c r="C850" s="178"/>
      <c r="D850" s="6"/>
      <c r="E850" s="2"/>
      <c r="F850" s="2"/>
      <c r="G850" s="2"/>
      <c r="H850" s="6"/>
      <c r="I850" s="6"/>
      <c r="J850" s="6"/>
      <c r="K850" s="6"/>
      <c r="L850" s="2"/>
      <c r="M850" s="2"/>
      <c r="N850" s="40"/>
    </row>
    <row r="851" spans="1:14" x14ac:dyDescent="0.25">
      <c r="A851" s="190"/>
      <c r="B851" s="178"/>
      <c r="C851" s="178"/>
      <c r="D851" s="6"/>
      <c r="E851" s="2"/>
      <c r="F851" s="2"/>
      <c r="G851" s="2"/>
      <c r="H851" s="6"/>
      <c r="I851" s="6"/>
      <c r="J851" s="6"/>
      <c r="K851" s="6"/>
      <c r="L851" s="2"/>
      <c r="M851" s="2"/>
      <c r="N851" s="40"/>
    </row>
    <row r="852" spans="1:14" x14ac:dyDescent="0.25">
      <c r="A852" s="190"/>
      <c r="B852" s="178"/>
      <c r="C852" s="178"/>
      <c r="D852" s="6"/>
      <c r="E852" s="2"/>
      <c r="F852" s="2"/>
      <c r="G852" s="2"/>
      <c r="H852" s="6"/>
      <c r="I852" s="6"/>
      <c r="J852" s="6"/>
      <c r="K852" s="6"/>
      <c r="L852" s="2"/>
      <c r="M852" s="2"/>
      <c r="N852" s="40"/>
    </row>
    <row r="853" spans="1:14" x14ac:dyDescent="0.25">
      <c r="A853" s="190"/>
      <c r="B853" s="178"/>
      <c r="C853" s="178"/>
      <c r="D853" s="6"/>
      <c r="E853" s="2"/>
      <c r="F853" s="2"/>
      <c r="G853" s="2"/>
      <c r="H853" s="6"/>
      <c r="I853" s="6"/>
      <c r="J853" s="6"/>
      <c r="K853" s="6"/>
      <c r="L853" s="2"/>
      <c r="M853" s="2"/>
      <c r="N853" s="40"/>
    </row>
    <row r="854" spans="1:14" x14ac:dyDescent="0.25">
      <c r="A854" s="190"/>
      <c r="B854" s="178"/>
      <c r="C854" s="178"/>
      <c r="D854" s="6"/>
      <c r="E854" s="2"/>
      <c r="F854" s="2"/>
      <c r="G854" s="2"/>
      <c r="H854" s="6"/>
      <c r="I854" s="6"/>
      <c r="J854" s="6"/>
      <c r="K854" s="6"/>
      <c r="L854" s="2"/>
      <c r="M854" s="2"/>
      <c r="N854" s="40"/>
    </row>
    <row r="855" spans="1:14" x14ac:dyDescent="0.25">
      <c r="A855" s="190"/>
      <c r="B855" s="178"/>
      <c r="C855" s="178"/>
      <c r="D855" s="6"/>
      <c r="E855" s="2"/>
      <c r="F855" s="2"/>
      <c r="G855" s="2"/>
      <c r="H855" s="6"/>
      <c r="I855" s="6"/>
      <c r="J855" s="6"/>
      <c r="K855" s="6"/>
      <c r="L855" s="2"/>
      <c r="M855" s="2"/>
      <c r="N855" s="40"/>
    </row>
    <row r="856" spans="1:14" x14ac:dyDescent="0.25">
      <c r="A856" s="190"/>
      <c r="B856" s="178"/>
      <c r="C856" s="178"/>
      <c r="D856" s="6"/>
      <c r="E856" s="2"/>
      <c r="F856" s="2"/>
      <c r="G856" s="2"/>
      <c r="H856" s="6"/>
      <c r="I856" s="6"/>
      <c r="J856" s="6"/>
      <c r="K856" s="6"/>
      <c r="L856" s="2"/>
      <c r="M856" s="2"/>
      <c r="N856" s="40"/>
    </row>
    <row r="857" spans="1:14" x14ac:dyDescent="0.25">
      <c r="A857" s="190"/>
      <c r="B857" s="178"/>
      <c r="C857" s="178"/>
      <c r="D857" s="6"/>
      <c r="E857" s="2"/>
      <c r="F857" s="2"/>
      <c r="G857" s="2"/>
      <c r="H857" s="6"/>
      <c r="I857" s="6"/>
      <c r="J857" s="6"/>
      <c r="K857" s="6"/>
      <c r="L857" s="2"/>
      <c r="M857" s="2"/>
      <c r="N857" s="40"/>
    </row>
    <row r="858" spans="1:14" x14ac:dyDescent="0.25">
      <c r="A858" s="190"/>
      <c r="B858" s="178"/>
      <c r="C858" s="178"/>
      <c r="D858" s="6"/>
      <c r="E858" s="2"/>
      <c r="F858" s="2"/>
      <c r="G858" s="2"/>
      <c r="H858" s="6"/>
      <c r="I858" s="6"/>
      <c r="J858" s="6"/>
      <c r="K858" s="6"/>
      <c r="L858" s="2"/>
      <c r="M858" s="2"/>
      <c r="N858" s="40"/>
    </row>
    <row r="859" spans="1:14" x14ac:dyDescent="0.25">
      <c r="A859" s="190"/>
      <c r="B859" s="178"/>
      <c r="C859" s="178"/>
      <c r="D859" s="6"/>
      <c r="E859" s="2"/>
      <c r="F859" s="2"/>
      <c r="G859" s="2"/>
      <c r="H859" s="6"/>
      <c r="I859" s="6"/>
      <c r="J859" s="6"/>
      <c r="K859" s="6"/>
      <c r="L859" s="2"/>
      <c r="M859" s="2"/>
      <c r="N859" s="40"/>
    </row>
    <row r="860" spans="1:14" x14ac:dyDescent="0.25">
      <c r="A860" s="190"/>
      <c r="B860" s="178"/>
      <c r="C860" s="178"/>
      <c r="D860" s="6"/>
      <c r="E860" s="2"/>
      <c r="F860" s="2"/>
      <c r="G860" s="2"/>
      <c r="H860" s="6"/>
      <c r="I860" s="6"/>
      <c r="J860" s="6"/>
      <c r="K860" s="6"/>
      <c r="L860" s="2"/>
      <c r="M860" s="2"/>
      <c r="N860" s="40"/>
    </row>
    <row r="861" spans="1:14" x14ac:dyDescent="0.25">
      <c r="A861" s="190"/>
      <c r="B861" s="178"/>
      <c r="C861" s="178"/>
      <c r="D861" s="6"/>
      <c r="E861" s="2"/>
      <c r="F861" s="2"/>
      <c r="G861" s="2"/>
      <c r="H861" s="6"/>
      <c r="I861" s="6"/>
      <c r="J861" s="6"/>
      <c r="K861" s="6"/>
      <c r="L861" s="2"/>
      <c r="M861" s="2"/>
      <c r="N861" s="40"/>
    </row>
    <row r="862" spans="1:14" x14ac:dyDescent="0.25">
      <c r="A862" s="190"/>
      <c r="B862" s="178"/>
      <c r="C862" s="178"/>
      <c r="D862" s="6"/>
      <c r="E862" s="2"/>
      <c r="F862" s="2"/>
      <c r="G862" s="2"/>
      <c r="H862" s="6"/>
      <c r="I862" s="6"/>
      <c r="J862" s="6"/>
      <c r="K862" s="6"/>
      <c r="L862" s="2"/>
      <c r="M862" s="2"/>
      <c r="N862" s="40"/>
    </row>
    <row r="863" spans="1:14" x14ac:dyDescent="0.25">
      <c r="A863" s="190"/>
      <c r="B863" s="178"/>
      <c r="C863" s="178"/>
      <c r="D863" s="6"/>
      <c r="E863" s="2"/>
      <c r="F863" s="2"/>
      <c r="G863" s="2"/>
      <c r="H863" s="6"/>
      <c r="I863" s="6"/>
      <c r="J863" s="6"/>
      <c r="K863" s="6"/>
      <c r="L863" s="2"/>
      <c r="M863" s="2"/>
      <c r="N863" s="40"/>
    </row>
    <row r="864" spans="1:14" x14ac:dyDescent="0.25">
      <c r="A864" s="190"/>
      <c r="B864" s="178"/>
      <c r="C864" s="178"/>
      <c r="D864" s="6"/>
      <c r="E864" s="2"/>
      <c r="F864" s="2"/>
      <c r="G864" s="2"/>
      <c r="H864" s="6"/>
      <c r="I864" s="6"/>
      <c r="J864" s="6"/>
      <c r="K864" s="6"/>
      <c r="L864" s="2"/>
      <c r="M864" s="2"/>
      <c r="N864" s="40"/>
    </row>
    <row r="865" spans="1:14" x14ac:dyDescent="0.25">
      <c r="A865" s="190"/>
      <c r="B865" s="178"/>
      <c r="C865" s="178"/>
      <c r="D865" s="6"/>
      <c r="E865" s="2"/>
      <c r="F865" s="2"/>
      <c r="G865" s="2"/>
      <c r="H865" s="6"/>
      <c r="I865" s="6"/>
      <c r="J865" s="6"/>
      <c r="K865" s="6"/>
      <c r="L865" s="2"/>
      <c r="M865" s="2"/>
      <c r="N865" s="40"/>
    </row>
    <row r="866" spans="1:14" x14ac:dyDescent="0.25">
      <c r="A866" s="190"/>
      <c r="B866" s="178"/>
      <c r="C866" s="178"/>
      <c r="D866" s="6"/>
      <c r="E866" s="2"/>
      <c r="F866" s="2"/>
      <c r="G866" s="2"/>
      <c r="H866" s="6"/>
      <c r="I866" s="6"/>
      <c r="J866" s="6"/>
      <c r="K866" s="6"/>
      <c r="L866" s="2"/>
      <c r="M866" s="2"/>
      <c r="N866" s="40"/>
    </row>
    <row r="867" spans="1:14" x14ac:dyDescent="0.25">
      <c r="A867" s="190"/>
      <c r="B867" s="178"/>
      <c r="C867" s="178"/>
      <c r="D867" s="6"/>
      <c r="E867" s="2"/>
      <c r="F867" s="2"/>
      <c r="G867" s="2"/>
      <c r="H867" s="6"/>
      <c r="I867" s="6"/>
      <c r="J867" s="6"/>
      <c r="K867" s="6"/>
      <c r="L867" s="2"/>
      <c r="M867" s="2"/>
      <c r="N867" s="40"/>
    </row>
    <row r="868" spans="1:14" x14ac:dyDescent="0.25">
      <c r="A868" s="190"/>
      <c r="B868" s="178"/>
      <c r="C868" s="178"/>
      <c r="D868" s="6"/>
      <c r="E868" s="2"/>
      <c r="F868" s="2"/>
      <c r="G868" s="2"/>
      <c r="H868" s="6"/>
      <c r="I868" s="6"/>
      <c r="J868" s="6"/>
      <c r="K868" s="6"/>
      <c r="L868" s="2"/>
      <c r="M868" s="2"/>
      <c r="N868" s="40"/>
    </row>
    <row r="869" spans="1:14" x14ac:dyDescent="0.25">
      <c r="A869" s="190"/>
      <c r="B869" s="178"/>
      <c r="C869" s="178"/>
      <c r="D869" s="6"/>
      <c r="E869" s="2"/>
      <c r="F869" s="2"/>
      <c r="G869" s="2"/>
      <c r="H869" s="6"/>
      <c r="I869" s="6"/>
      <c r="J869" s="6"/>
      <c r="K869" s="6"/>
      <c r="L869" s="2"/>
      <c r="M869" s="2"/>
      <c r="N869" s="40"/>
    </row>
    <row r="870" spans="1:14" x14ac:dyDescent="0.25">
      <c r="A870" s="190"/>
      <c r="B870" s="178"/>
      <c r="C870" s="178"/>
      <c r="D870" s="6"/>
      <c r="E870" s="2"/>
      <c r="F870" s="2"/>
      <c r="G870" s="2"/>
      <c r="H870" s="6"/>
      <c r="I870" s="6"/>
      <c r="J870" s="6"/>
      <c r="K870" s="6"/>
      <c r="L870" s="2"/>
      <c r="M870" s="2"/>
      <c r="N870" s="40"/>
    </row>
    <row r="871" spans="1:14" x14ac:dyDescent="0.25">
      <c r="A871" s="190"/>
      <c r="B871" s="178"/>
      <c r="C871" s="178"/>
      <c r="D871" s="6"/>
      <c r="E871" s="2"/>
      <c r="F871" s="2"/>
      <c r="G871" s="2"/>
      <c r="H871" s="6"/>
      <c r="I871" s="6"/>
      <c r="J871" s="6"/>
      <c r="K871" s="6"/>
      <c r="L871" s="2"/>
      <c r="M871" s="2"/>
      <c r="N871" s="40"/>
    </row>
    <row r="872" spans="1:14" x14ac:dyDescent="0.25">
      <c r="A872" s="190"/>
      <c r="B872" s="178"/>
      <c r="C872" s="178"/>
      <c r="D872" s="6"/>
      <c r="E872" s="2"/>
      <c r="F872" s="2"/>
      <c r="G872" s="2"/>
      <c r="H872" s="6"/>
      <c r="I872" s="6"/>
      <c r="J872" s="6"/>
      <c r="K872" s="6"/>
      <c r="L872" s="2"/>
      <c r="M872" s="2"/>
      <c r="N872" s="40"/>
    </row>
    <row r="873" spans="1:14" x14ac:dyDescent="0.25">
      <c r="A873" s="190"/>
      <c r="B873" s="178"/>
      <c r="C873" s="178"/>
      <c r="D873" s="6"/>
      <c r="E873" s="2"/>
      <c r="F873" s="2"/>
      <c r="G873" s="2"/>
      <c r="H873" s="6"/>
      <c r="I873" s="6"/>
      <c r="J873" s="6"/>
      <c r="K873" s="6"/>
      <c r="L873" s="2"/>
      <c r="M873" s="2"/>
      <c r="N873" s="40"/>
    </row>
    <row r="874" spans="1:14" x14ac:dyDescent="0.25">
      <c r="A874" s="190"/>
      <c r="B874" s="178"/>
      <c r="C874" s="178"/>
      <c r="D874" s="6"/>
      <c r="E874" s="2"/>
      <c r="F874" s="2"/>
      <c r="G874" s="2"/>
      <c r="H874" s="6"/>
      <c r="I874" s="6"/>
      <c r="J874" s="6"/>
      <c r="K874" s="6"/>
      <c r="L874" s="2"/>
      <c r="M874" s="2"/>
      <c r="N874" s="40"/>
    </row>
    <row r="875" spans="1:14" x14ac:dyDescent="0.25">
      <c r="A875" s="190"/>
      <c r="B875" s="178"/>
      <c r="C875" s="178"/>
      <c r="D875" s="6"/>
      <c r="E875" s="2"/>
      <c r="F875" s="2"/>
      <c r="G875" s="2"/>
      <c r="H875" s="6"/>
      <c r="I875" s="6"/>
      <c r="J875" s="6"/>
      <c r="K875" s="6"/>
      <c r="L875" s="2"/>
      <c r="M875" s="2"/>
      <c r="N875" s="40"/>
    </row>
    <row r="876" spans="1:14" x14ac:dyDescent="0.25">
      <c r="A876" s="190"/>
      <c r="B876" s="178"/>
      <c r="C876" s="178"/>
      <c r="D876" s="6"/>
      <c r="E876" s="2"/>
      <c r="F876" s="2"/>
      <c r="G876" s="2"/>
      <c r="H876" s="6"/>
      <c r="I876" s="6"/>
      <c r="J876" s="6"/>
      <c r="K876" s="6"/>
      <c r="L876" s="2"/>
      <c r="M876" s="2"/>
      <c r="N876" s="40"/>
    </row>
    <row r="877" spans="1:14" x14ac:dyDescent="0.25">
      <c r="A877" s="190"/>
      <c r="B877" s="178"/>
      <c r="C877" s="178"/>
      <c r="D877" s="6"/>
      <c r="E877" s="2"/>
      <c r="F877" s="2"/>
      <c r="G877" s="2"/>
      <c r="H877" s="6"/>
      <c r="I877" s="6"/>
      <c r="J877" s="6"/>
      <c r="K877" s="6"/>
      <c r="L877" s="2"/>
      <c r="M877" s="2"/>
      <c r="N877" s="40"/>
    </row>
    <row r="878" spans="1:14" x14ac:dyDescent="0.25">
      <c r="A878" s="190"/>
      <c r="B878" s="178"/>
      <c r="C878" s="178"/>
      <c r="D878" s="6"/>
      <c r="E878" s="2"/>
      <c r="F878" s="2"/>
      <c r="G878" s="2"/>
      <c r="H878" s="6"/>
      <c r="I878" s="6"/>
      <c r="J878" s="6"/>
      <c r="K878" s="6"/>
      <c r="L878" s="2"/>
      <c r="M878" s="2"/>
      <c r="N878" s="40"/>
    </row>
    <row r="879" spans="1:14" x14ac:dyDescent="0.25">
      <c r="A879" s="190"/>
      <c r="B879" s="178"/>
      <c r="C879" s="178"/>
      <c r="D879" s="6"/>
      <c r="E879" s="2"/>
      <c r="F879" s="2"/>
      <c r="G879" s="2"/>
      <c r="H879" s="6"/>
      <c r="I879" s="6"/>
      <c r="J879" s="6"/>
      <c r="K879" s="6"/>
      <c r="L879" s="2"/>
      <c r="M879" s="2"/>
      <c r="N879" s="40"/>
    </row>
    <row r="880" spans="1:14" x14ac:dyDescent="0.25">
      <c r="A880" s="190"/>
      <c r="B880" s="178"/>
      <c r="C880" s="178"/>
      <c r="D880" s="6"/>
      <c r="E880" s="2"/>
      <c r="F880" s="2"/>
      <c r="G880" s="2"/>
      <c r="H880" s="6"/>
      <c r="I880" s="6"/>
      <c r="J880" s="6"/>
      <c r="K880" s="6"/>
      <c r="L880" s="2"/>
      <c r="M880" s="2"/>
      <c r="N880" s="40"/>
    </row>
    <row r="881" spans="1:14" x14ac:dyDescent="0.25">
      <c r="A881" s="190"/>
      <c r="B881" s="178"/>
      <c r="C881" s="178"/>
      <c r="D881" s="6"/>
      <c r="E881" s="2"/>
      <c r="F881" s="2"/>
      <c r="G881" s="2"/>
      <c r="H881" s="6"/>
      <c r="I881" s="6"/>
      <c r="J881" s="6"/>
      <c r="K881" s="6"/>
      <c r="L881" s="2"/>
      <c r="M881" s="2"/>
      <c r="N881" s="40"/>
    </row>
    <row r="882" spans="1:14" x14ac:dyDescent="0.25">
      <c r="A882" s="190"/>
      <c r="B882" s="178"/>
      <c r="C882" s="178"/>
      <c r="D882" s="6"/>
      <c r="E882" s="2"/>
      <c r="F882" s="2"/>
      <c r="G882" s="2"/>
      <c r="H882" s="6"/>
      <c r="I882" s="6"/>
      <c r="J882" s="6"/>
      <c r="K882" s="6"/>
      <c r="L882" s="2"/>
      <c r="M882" s="2"/>
      <c r="N882" s="40"/>
    </row>
    <row r="883" spans="1:14" x14ac:dyDescent="0.25">
      <c r="A883" s="190"/>
      <c r="B883" s="178"/>
      <c r="C883" s="178"/>
      <c r="D883" s="6"/>
      <c r="E883" s="2"/>
      <c r="F883" s="2"/>
      <c r="G883" s="2"/>
      <c r="H883" s="6"/>
      <c r="I883" s="6"/>
      <c r="J883" s="6"/>
      <c r="K883" s="6"/>
      <c r="L883" s="2"/>
      <c r="M883" s="2"/>
      <c r="N883" s="40"/>
    </row>
    <row r="884" spans="1:14" x14ac:dyDescent="0.25">
      <c r="A884" s="190"/>
      <c r="B884" s="178"/>
      <c r="C884" s="178"/>
      <c r="D884" s="6"/>
      <c r="E884" s="2"/>
      <c r="F884" s="2"/>
      <c r="G884" s="2"/>
      <c r="H884" s="6"/>
      <c r="I884" s="6"/>
      <c r="J884" s="6"/>
      <c r="K884" s="6"/>
      <c r="L884" s="2"/>
      <c r="M884" s="2"/>
      <c r="N884" s="40"/>
    </row>
    <row r="885" spans="1:14" x14ac:dyDescent="0.25">
      <c r="A885" s="190"/>
      <c r="B885" s="178"/>
      <c r="C885" s="178"/>
      <c r="D885" s="6"/>
      <c r="E885" s="2"/>
      <c r="F885" s="2"/>
      <c r="G885" s="2"/>
      <c r="H885" s="6"/>
      <c r="I885" s="6"/>
      <c r="J885" s="6"/>
      <c r="K885" s="6"/>
      <c r="L885" s="2"/>
      <c r="M885" s="2"/>
      <c r="N885" s="40"/>
    </row>
    <row r="886" spans="1:14" x14ac:dyDescent="0.25">
      <c r="A886" s="190"/>
      <c r="B886" s="178"/>
      <c r="C886" s="178"/>
      <c r="D886" s="6"/>
      <c r="E886" s="2"/>
      <c r="F886" s="2"/>
      <c r="G886" s="2"/>
      <c r="H886" s="6"/>
      <c r="I886" s="6"/>
      <c r="J886" s="6"/>
      <c r="K886" s="6"/>
      <c r="L886" s="2"/>
      <c r="M886" s="2"/>
      <c r="N886" s="40"/>
    </row>
    <row r="887" spans="1:14" x14ac:dyDescent="0.25">
      <c r="A887" s="190"/>
      <c r="B887" s="178"/>
      <c r="C887" s="178"/>
      <c r="D887" s="6"/>
      <c r="E887" s="2"/>
      <c r="F887" s="2"/>
      <c r="G887" s="2"/>
      <c r="H887" s="6"/>
      <c r="I887" s="6"/>
      <c r="J887" s="6"/>
      <c r="K887" s="6"/>
      <c r="L887" s="2"/>
      <c r="M887" s="2"/>
      <c r="N887" s="40"/>
    </row>
    <row r="888" spans="1:14" x14ac:dyDescent="0.25">
      <c r="A888" s="190"/>
      <c r="B888" s="178"/>
      <c r="C888" s="178"/>
      <c r="D888" s="6"/>
      <c r="E888" s="2"/>
      <c r="F888" s="2"/>
      <c r="G888" s="2"/>
      <c r="H888" s="6"/>
      <c r="I888" s="6"/>
      <c r="J888" s="6"/>
      <c r="K888" s="6"/>
      <c r="L888" s="2"/>
      <c r="M888" s="2"/>
      <c r="N888" s="40"/>
    </row>
    <row r="889" spans="1:14" x14ac:dyDescent="0.25">
      <c r="A889" s="190"/>
      <c r="B889" s="178"/>
      <c r="C889" s="178"/>
      <c r="D889" s="6"/>
      <c r="E889" s="2"/>
      <c r="F889" s="2"/>
      <c r="G889" s="2"/>
      <c r="H889" s="6"/>
      <c r="I889" s="6"/>
      <c r="J889" s="6"/>
      <c r="K889" s="6"/>
      <c r="L889" s="2"/>
      <c r="M889" s="2"/>
      <c r="N889" s="40"/>
    </row>
    <row r="890" spans="1:14" x14ac:dyDescent="0.25">
      <c r="A890" s="190"/>
      <c r="B890" s="178"/>
      <c r="C890" s="178"/>
      <c r="D890" s="6"/>
      <c r="E890" s="2"/>
      <c r="F890" s="2"/>
      <c r="G890" s="2"/>
      <c r="H890" s="6"/>
      <c r="I890" s="6"/>
      <c r="J890" s="6"/>
      <c r="K890" s="6"/>
      <c r="L890" s="2"/>
      <c r="M890" s="2"/>
      <c r="N890" s="40"/>
    </row>
    <row r="891" spans="1:14" x14ac:dyDescent="0.25">
      <c r="A891" s="190"/>
      <c r="B891" s="178"/>
      <c r="C891" s="178"/>
      <c r="D891" s="6"/>
      <c r="E891" s="2"/>
      <c r="F891" s="2"/>
      <c r="G891" s="2"/>
      <c r="H891" s="6"/>
      <c r="I891" s="6"/>
      <c r="J891" s="6"/>
      <c r="K891" s="6"/>
      <c r="L891" s="2"/>
      <c r="M891" s="2"/>
      <c r="N891" s="40"/>
    </row>
    <row r="892" spans="1:14" x14ac:dyDescent="0.25">
      <c r="A892" s="190"/>
      <c r="B892" s="178"/>
      <c r="C892" s="178"/>
      <c r="D892" s="6"/>
      <c r="E892" s="2"/>
      <c r="F892" s="2"/>
      <c r="G892" s="2"/>
      <c r="H892" s="6"/>
      <c r="I892" s="6"/>
      <c r="J892" s="6"/>
      <c r="K892" s="6"/>
      <c r="L892" s="2"/>
      <c r="M892" s="2"/>
      <c r="N892" s="40"/>
    </row>
    <row r="893" spans="1:14" x14ac:dyDescent="0.25">
      <c r="A893" s="190"/>
      <c r="B893" s="178"/>
      <c r="C893" s="178"/>
      <c r="D893" s="6"/>
      <c r="E893" s="2"/>
      <c r="F893" s="2"/>
      <c r="G893" s="2"/>
      <c r="H893" s="6"/>
      <c r="I893" s="6"/>
      <c r="J893" s="6"/>
      <c r="K893" s="6"/>
      <c r="L893" s="2"/>
      <c r="M893" s="2"/>
      <c r="N893" s="40"/>
    </row>
    <row r="894" spans="1:14" x14ac:dyDescent="0.25">
      <c r="A894" s="190"/>
      <c r="B894" s="178"/>
      <c r="C894" s="178"/>
      <c r="D894" s="6"/>
      <c r="E894" s="2"/>
      <c r="F894" s="2"/>
      <c r="G894" s="2"/>
      <c r="H894" s="6"/>
      <c r="I894" s="6"/>
      <c r="J894" s="6"/>
      <c r="K894" s="6"/>
      <c r="L894" s="2"/>
      <c r="M894" s="2"/>
      <c r="N894" s="40"/>
    </row>
    <row r="895" spans="1:14" x14ac:dyDescent="0.25">
      <c r="A895" s="190"/>
      <c r="B895" s="178"/>
      <c r="C895" s="178"/>
      <c r="D895" s="6"/>
      <c r="E895" s="2"/>
      <c r="F895" s="2"/>
      <c r="G895" s="2"/>
      <c r="H895" s="6"/>
      <c r="I895" s="6"/>
      <c r="J895" s="6"/>
      <c r="K895" s="6"/>
      <c r="L895" s="2"/>
      <c r="M895" s="2"/>
      <c r="N895" s="40"/>
    </row>
    <row r="896" spans="1:14" x14ac:dyDescent="0.25">
      <c r="A896" s="190"/>
      <c r="B896" s="178"/>
      <c r="C896" s="178"/>
      <c r="D896" s="6"/>
      <c r="E896" s="2"/>
      <c r="F896" s="2"/>
      <c r="G896" s="2"/>
      <c r="H896" s="6"/>
      <c r="I896" s="6"/>
      <c r="J896" s="6"/>
      <c r="K896" s="6"/>
      <c r="L896" s="2"/>
      <c r="M896" s="2"/>
      <c r="N896" s="40"/>
    </row>
    <row r="897" spans="1:14" x14ac:dyDescent="0.25">
      <c r="A897" s="190"/>
      <c r="B897" s="178"/>
      <c r="C897" s="178"/>
      <c r="D897" s="6"/>
      <c r="E897" s="2"/>
      <c r="F897" s="2"/>
      <c r="G897" s="2"/>
      <c r="H897" s="6"/>
      <c r="I897" s="6"/>
      <c r="J897" s="6"/>
      <c r="K897" s="6"/>
      <c r="L897" s="2"/>
      <c r="M897" s="2"/>
      <c r="N897" s="40"/>
    </row>
    <row r="898" spans="1:14" x14ac:dyDescent="0.25">
      <c r="A898" s="190"/>
      <c r="B898" s="178"/>
      <c r="C898" s="178"/>
      <c r="D898" s="6"/>
      <c r="E898" s="2"/>
      <c r="F898" s="2"/>
      <c r="G898" s="2"/>
      <c r="H898" s="6"/>
      <c r="I898" s="6"/>
      <c r="J898" s="6"/>
      <c r="K898" s="6"/>
      <c r="L898" s="2"/>
      <c r="M898" s="2"/>
      <c r="N898" s="40"/>
    </row>
    <row r="899" spans="1:14" x14ac:dyDescent="0.25">
      <c r="A899" s="190"/>
      <c r="B899" s="178"/>
      <c r="C899" s="178"/>
      <c r="D899" s="6"/>
      <c r="E899" s="2"/>
      <c r="F899" s="2"/>
      <c r="G899" s="2"/>
      <c r="H899" s="6"/>
      <c r="I899" s="6"/>
      <c r="J899" s="6"/>
      <c r="K899" s="6"/>
      <c r="L899" s="2"/>
      <c r="M899" s="2"/>
      <c r="N899" s="40"/>
    </row>
    <row r="900" spans="1:14" x14ac:dyDescent="0.25">
      <c r="A900" s="190"/>
      <c r="B900" s="178"/>
      <c r="C900" s="178"/>
      <c r="D900" s="6"/>
      <c r="E900" s="2"/>
      <c r="F900" s="2"/>
      <c r="G900" s="2"/>
      <c r="H900" s="6"/>
      <c r="I900" s="6"/>
      <c r="J900" s="6"/>
      <c r="K900" s="6"/>
      <c r="L900" s="2"/>
      <c r="M900" s="2"/>
      <c r="N900" s="40"/>
    </row>
    <row r="901" spans="1:14" x14ac:dyDescent="0.25">
      <c r="A901" s="190"/>
      <c r="B901" s="178"/>
      <c r="C901" s="178"/>
      <c r="D901" s="6"/>
      <c r="E901" s="2"/>
      <c r="F901" s="2"/>
      <c r="G901" s="2"/>
      <c r="H901" s="6"/>
      <c r="I901" s="6"/>
      <c r="J901" s="6"/>
      <c r="K901" s="6"/>
      <c r="L901" s="2"/>
      <c r="M901" s="2"/>
      <c r="N901" s="40"/>
    </row>
    <row r="902" spans="1:14" x14ac:dyDescent="0.25">
      <c r="A902" s="190"/>
      <c r="B902" s="178"/>
      <c r="C902" s="178"/>
      <c r="D902" s="6"/>
      <c r="E902" s="2"/>
      <c r="F902" s="2"/>
      <c r="G902" s="2"/>
      <c r="H902" s="6"/>
      <c r="I902" s="6"/>
      <c r="J902" s="6"/>
      <c r="K902" s="6"/>
      <c r="L902" s="2"/>
      <c r="M902" s="2"/>
      <c r="N902" s="40"/>
    </row>
    <row r="903" spans="1:14" x14ac:dyDescent="0.25">
      <c r="A903" s="190"/>
      <c r="B903" s="178"/>
      <c r="C903" s="178"/>
      <c r="D903" s="6"/>
      <c r="E903" s="2"/>
      <c r="F903" s="2"/>
      <c r="G903" s="2"/>
      <c r="H903" s="6"/>
      <c r="I903" s="6"/>
      <c r="J903" s="6"/>
      <c r="K903" s="6"/>
      <c r="L903" s="2"/>
      <c r="M903" s="2"/>
      <c r="N903" s="40"/>
    </row>
    <row r="904" spans="1:14" x14ac:dyDescent="0.25">
      <c r="A904" s="190"/>
      <c r="B904" s="178"/>
      <c r="C904" s="178"/>
      <c r="D904" s="6"/>
      <c r="E904" s="2"/>
      <c r="F904" s="2"/>
      <c r="G904" s="2"/>
      <c r="H904" s="6"/>
      <c r="I904" s="6"/>
      <c r="J904" s="6"/>
      <c r="K904" s="6"/>
      <c r="L904" s="2"/>
      <c r="M904" s="2"/>
      <c r="N904" s="40"/>
    </row>
    <row r="905" spans="1:14" x14ac:dyDescent="0.25">
      <c r="A905" s="190"/>
      <c r="B905" s="178"/>
      <c r="C905" s="178"/>
      <c r="D905" s="6"/>
      <c r="E905" s="2"/>
      <c r="F905" s="2"/>
      <c r="G905" s="2"/>
      <c r="H905" s="6"/>
      <c r="I905" s="6"/>
      <c r="J905" s="6"/>
      <c r="K905" s="6"/>
      <c r="L905" s="2"/>
      <c r="M905" s="2"/>
      <c r="N905" s="40"/>
    </row>
    <row r="906" spans="1:14" x14ac:dyDescent="0.25">
      <c r="A906" s="190"/>
      <c r="B906" s="178"/>
      <c r="C906" s="178"/>
      <c r="D906" s="6"/>
      <c r="E906" s="2"/>
      <c r="F906" s="2"/>
      <c r="G906" s="2"/>
      <c r="H906" s="6"/>
      <c r="I906" s="6"/>
      <c r="J906" s="6"/>
      <c r="K906" s="6"/>
      <c r="L906" s="2"/>
      <c r="M906" s="2"/>
      <c r="N906" s="40"/>
    </row>
    <row r="907" spans="1:14" x14ac:dyDescent="0.25">
      <c r="A907" s="190"/>
      <c r="B907" s="178"/>
      <c r="C907" s="178"/>
      <c r="D907" s="6"/>
      <c r="E907" s="2"/>
      <c r="F907" s="2"/>
      <c r="G907" s="2"/>
      <c r="H907" s="6"/>
      <c r="I907" s="6"/>
      <c r="J907" s="6"/>
      <c r="K907" s="6"/>
      <c r="L907" s="2"/>
      <c r="M907" s="2"/>
      <c r="N907" s="40"/>
    </row>
    <row r="908" spans="1:14" x14ac:dyDescent="0.25">
      <c r="A908" s="190"/>
      <c r="B908" s="178"/>
      <c r="C908" s="178"/>
      <c r="D908" s="6"/>
      <c r="E908" s="2"/>
      <c r="F908" s="2"/>
      <c r="G908" s="2"/>
      <c r="H908" s="6"/>
      <c r="I908" s="6"/>
      <c r="J908" s="6"/>
      <c r="K908" s="6"/>
      <c r="L908" s="2"/>
      <c r="M908" s="2"/>
      <c r="N908" s="40"/>
    </row>
    <row r="909" spans="1:14" x14ac:dyDescent="0.25">
      <c r="A909" s="190"/>
      <c r="B909" s="178"/>
      <c r="C909" s="178"/>
      <c r="D909" s="6"/>
      <c r="E909" s="2"/>
      <c r="F909" s="2"/>
      <c r="G909" s="2"/>
      <c r="H909" s="6"/>
      <c r="I909" s="6"/>
      <c r="J909" s="6"/>
      <c r="K909" s="6"/>
      <c r="L909" s="2"/>
      <c r="M909" s="2"/>
      <c r="N909" s="40"/>
    </row>
    <row r="910" spans="1:14" x14ac:dyDescent="0.25">
      <c r="A910" s="190"/>
      <c r="B910" s="178"/>
      <c r="C910" s="178"/>
      <c r="D910" s="6"/>
      <c r="E910" s="2"/>
      <c r="F910" s="2"/>
      <c r="G910" s="2"/>
      <c r="H910" s="6"/>
      <c r="I910" s="6"/>
      <c r="J910" s="6"/>
      <c r="K910" s="6"/>
      <c r="L910" s="2"/>
      <c r="M910" s="2"/>
      <c r="N910" s="40"/>
    </row>
    <row r="911" spans="1:14" x14ac:dyDescent="0.25">
      <c r="A911" s="190"/>
      <c r="B911" s="178"/>
      <c r="C911" s="178"/>
      <c r="D911" s="6"/>
      <c r="E911" s="2"/>
      <c r="F911" s="2"/>
      <c r="G911" s="2"/>
      <c r="H911" s="6"/>
      <c r="I911" s="6"/>
      <c r="J911" s="6"/>
      <c r="K911" s="6"/>
      <c r="L911" s="2"/>
      <c r="M911" s="2"/>
      <c r="N911" s="40"/>
    </row>
    <row r="912" spans="1:14" x14ac:dyDescent="0.25">
      <c r="A912" s="190"/>
      <c r="B912" s="178"/>
      <c r="C912" s="178"/>
      <c r="D912" s="6"/>
      <c r="E912" s="2"/>
      <c r="F912" s="2"/>
      <c r="G912" s="2"/>
      <c r="H912" s="6"/>
      <c r="I912" s="6"/>
      <c r="J912" s="6"/>
      <c r="K912" s="6"/>
      <c r="L912" s="2"/>
      <c r="M912" s="2"/>
      <c r="N912" s="40"/>
    </row>
    <row r="913" spans="1:14" x14ac:dyDescent="0.25">
      <c r="A913" s="190"/>
      <c r="B913" s="178"/>
      <c r="C913" s="178"/>
      <c r="D913" s="6"/>
      <c r="E913" s="2"/>
      <c r="F913" s="2"/>
      <c r="G913" s="2"/>
      <c r="H913" s="6"/>
      <c r="I913" s="6"/>
      <c r="J913" s="6"/>
      <c r="K913" s="6"/>
      <c r="L913" s="2"/>
      <c r="M913" s="2"/>
      <c r="N913" s="40"/>
    </row>
    <row r="914" spans="1:14" x14ac:dyDescent="0.25">
      <c r="A914" s="190"/>
      <c r="B914" s="178"/>
      <c r="C914" s="178"/>
      <c r="D914" s="6"/>
      <c r="E914" s="2"/>
      <c r="F914" s="2"/>
      <c r="G914" s="2"/>
      <c r="H914" s="6"/>
      <c r="I914" s="6"/>
      <c r="J914" s="6"/>
      <c r="K914" s="6"/>
      <c r="L914" s="2"/>
      <c r="M914" s="2"/>
      <c r="N914" s="40"/>
    </row>
    <row r="915" spans="1:14" x14ac:dyDescent="0.25">
      <c r="A915" s="190"/>
      <c r="B915" s="178"/>
      <c r="C915" s="178"/>
      <c r="D915" s="6"/>
      <c r="E915" s="2"/>
      <c r="F915" s="2"/>
      <c r="G915" s="2"/>
      <c r="H915" s="6"/>
      <c r="I915" s="6"/>
      <c r="J915" s="6"/>
      <c r="K915" s="6"/>
      <c r="L915" s="2"/>
      <c r="M915" s="2"/>
      <c r="N915" s="40"/>
    </row>
    <row r="916" spans="1:14" x14ac:dyDescent="0.25">
      <c r="A916" s="190"/>
      <c r="B916" s="178"/>
      <c r="C916" s="178"/>
      <c r="D916" s="6"/>
      <c r="E916" s="2"/>
      <c r="F916" s="2"/>
      <c r="G916" s="2"/>
      <c r="H916" s="6"/>
      <c r="I916" s="6"/>
      <c r="J916" s="6"/>
      <c r="K916" s="6"/>
      <c r="L916" s="2"/>
      <c r="M916" s="2"/>
      <c r="N916" s="40"/>
    </row>
    <row r="917" spans="1:14" x14ac:dyDescent="0.25">
      <c r="A917" s="190"/>
      <c r="B917" s="178"/>
      <c r="C917" s="178"/>
      <c r="D917" s="6"/>
      <c r="E917" s="2"/>
      <c r="F917" s="2"/>
      <c r="G917" s="2"/>
      <c r="H917" s="6"/>
      <c r="I917" s="6"/>
      <c r="J917" s="6"/>
      <c r="K917" s="6"/>
      <c r="L917" s="2"/>
      <c r="M917" s="2"/>
      <c r="N917" s="40"/>
    </row>
    <row r="918" spans="1:14" x14ac:dyDescent="0.25">
      <c r="A918" s="190"/>
      <c r="B918" s="178"/>
      <c r="C918" s="178"/>
      <c r="D918" s="6"/>
      <c r="E918" s="2"/>
      <c r="F918" s="2"/>
      <c r="G918" s="2"/>
      <c r="H918" s="6"/>
      <c r="I918" s="6"/>
      <c r="J918" s="6"/>
      <c r="K918" s="6"/>
      <c r="L918" s="2"/>
      <c r="M918" s="2"/>
      <c r="N918" s="40"/>
    </row>
    <row r="919" spans="1:14" x14ac:dyDescent="0.25">
      <c r="A919" s="190"/>
      <c r="B919" s="178"/>
      <c r="C919" s="178"/>
      <c r="D919" s="6"/>
      <c r="E919" s="2"/>
      <c r="F919" s="2"/>
      <c r="G919" s="2"/>
      <c r="H919" s="6"/>
      <c r="I919" s="6"/>
      <c r="J919" s="6"/>
      <c r="K919" s="6"/>
      <c r="L919" s="2"/>
      <c r="M919" s="2"/>
      <c r="N919" s="40"/>
    </row>
    <row r="920" spans="1:14" x14ac:dyDescent="0.25">
      <c r="A920" s="190"/>
      <c r="B920" s="178"/>
      <c r="C920" s="178"/>
      <c r="D920" s="6"/>
      <c r="E920" s="2"/>
      <c r="F920" s="2"/>
      <c r="G920" s="2"/>
      <c r="H920" s="6"/>
      <c r="I920" s="6"/>
      <c r="J920" s="6"/>
      <c r="K920" s="6"/>
      <c r="L920" s="2"/>
      <c r="M920" s="2"/>
      <c r="N920" s="40"/>
    </row>
    <row r="921" spans="1:14" x14ac:dyDescent="0.25">
      <c r="A921" s="190"/>
      <c r="B921" s="178"/>
      <c r="C921" s="178"/>
      <c r="D921" s="6"/>
      <c r="E921" s="2" t="str">
        <f>IFERROR(VLOOKUP(D921,#REF!,4,FALSE)," ")</f>
        <v xml:space="preserve"> </v>
      </c>
      <c r="F921" s="2">
        <f t="shared" ref="F921:F952" si="0">IF(C921="Producto","='Plan_Indicativo '!N2",IF(C921&lt;"Producto",BJ920))</f>
        <v>0</v>
      </c>
      <c r="G921" s="2" t="str">
        <f>IFERROR(VLOOKUP(D921,#REF!,12,FALSE)," ")</f>
        <v xml:space="preserve"> </v>
      </c>
      <c r="H921" s="6"/>
      <c r="I921" s="6"/>
      <c r="J921" s="6"/>
      <c r="K921" s="6"/>
      <c r="L921" s="2"/>
      <c r="M921" s="2"/>
      <c r="N921" s="40"/>
    </row>
    <row r="922" spans="1:14" x14ac:dyDescent="0.25">
      <c r="A922" s="190"/>
      <c r="B922" s="178"/>
      <c r="C922" s="178"/>
      <c r="D922" s="6"/>
      <c r="E922" s="2" t="str">
        <f>IFERROR(VLOOKUP(D922,#REF!,4,FALSE)," ")</f>
        <v xml:space="preserve"> </v>
      </c>
      <c r="F922" s="2">
        <f t="shared" si="0"/>
        <v>0</v>
      </c>
      <c r="G922" s="2" t="str">
        <f>IFERROR(VLOOKUP(D922,#REF!,12,FALSE)," ")</f>
        <v xml:space="preserve"> </v>
      </c>
      <c r="H922" s="6"/>
      <c r="I922" s="6"/>
      <c r="J922" s="6"/>
      <c r="K922" s="6"/>
      <c r="L922" s="2"/>
      <c r="M922" s="2"/>
      <c r="N922" s="40"/>
    </row>
    <row r="923" spans="1:14" x14ac:dyDescent="0.25">
      <c r="A923" s="190"/>
      <c r="B923" s="178"/>
      <c r="C923" s="178"/>
      <c r="D923" s="6"/>
      <c r="E923" s="2" t="str">
        <f>IFERROR(VLOOKUP(D923,#REF!,4,FALSE)," ")</f>
        <v xml:space="preserve"> </v>
      </c>
      <c r="F923" s="2">
        <f t="shared" si="0"/>
        <v>0</v>
      </c>
      <c r="G923" s="2" t="str">
        <f>IFERROR(VLOOKUP(D923,#REF!,12,FALSE)," ")</f>
        <v xml:space="preserve"> </v>
      </c>
      <c r="H923" s="6"/>
      <c r="I923" s="6"/>
      <c r="J923" s="6"/>
      <c r="K923" s="6"/>
      <c r="L923" s="2"/>
      <c r="M923" s="2"/>
      <c r="N923" s="40"/>
    </row>
    <row r="924" spans="1:14" x14ac:dyDescent="0.25">
      <c r="A924" s="190"/>
      <c r="B924" s="178"/>
      <c r="C924" s="178"/>
      <c r="D924" s="6"/>
      <c r="E924" s="2" t="str">
        <f>IFERROR(VLOOKUP(D924,#REF!,4,FALSE)," ")</f>
        <v xml:space="preserve"> </v>
      </c>
      <c r="F924" s="2">
        <f t="shared" si="0"/>
        <v>0</v>
      </c>
      <c r="G924" s="2" t="str">
        <f>IFERROR(VLOOKUP(D924,#REF!,12,FALSE)," ")</f>
        <v xml:space="preserve"> </v>
      </c>
      <c r="H924" s="6"/>
      <c r="I924" s="6"/>
      <c r="J924" s="6"/>
      <c r="K924" s="6"/>
      <c r="L924" s="2"/>
      <c r="M924" s="2"/>
      <c r="N924" s="40"/>
    </row>
    <row r="925" spans="1:14" x14ac:dyDescent="0.25">
      <c r="A925" s="190"/>
      <c r="B925" s="178"/>
      <c r="C925" s="178"/>
      <c r="D925" s="6"/>
      <c r="E925" s="2" t="str">
        <f>IFERROR(VLOOKUP(D925,#REF!,4,FALSE)," ")</f>
        <v xml:space="preserve"> </v>
      </c>
      <c r="F925" s="2">
        <f t="shared" si="0"/>
        <v>0</v>
      </c>
      <c r="G925" s="2" t="str">
        <f>IFERROR(VLOOKUP(D925,#REF!,12,FALSE)," ")</f>
        <v xml:space="preserve"> </v>
      </c>
      <c r="H925" s="6"/>
      <c r="I925" s="6"/>
      <c r="J925" s="6"/>
      <c r="K925" s="6"/>
      <c r="L925" s="2"/>
      <c r="M925" s="2"/>
      <c r="N925" s="40"/>
    </row>
    <row r="926" spans="1:14" x14ac:dyDescent="0.25">
      <c r="A926" s="190"/>
      <c r="B926" s="178"/>
      <c r="C926" s="178"/>
      <c r="D926" s="6"/>
      <c r="E926" s="2" t="str">
        <f>IFERROR(VLOOKUP(D926,#REF!,4,FALSE)," ")</f>
        <v xml:space="preserve"> </v>
      </c>
      <c r="F926" s="2">
        <f t="shared" si="0"/>
        <v>0</v>
      </c>
      <c r="G926" s="2" t="str">
        <f>IFERROR(VLOOKUP(D926,#REF!,12,FALSE)," ")</f>
        <v xml:space="preserve"> </v>
      </c>
      <c r="H926" s="6"/>
      <c r="I926" s="6"/>
      <c r="J926" s="6"/>
      <c r="K926" s="6"/>
      <c r="L926" s="2"/>
      <c r="M926" s="2"/>
      <c r="N926" s="40"/>
    </row>
    <row r="927" spans="1:14" x14ac:dyDescent="0.25">
      <c r="A927" s="190"/>
      <c r="B927" s="178"/>
      <c r="C927" s="178"/>
      <c r="D927" s="6"/>
      <c r="E927" s="2" t="str">
        <f>IFERROR(VLOOKUP(D927,#REF!,4,FALSE)," ")</f>
        <v xml:space="preserve"> </v>
      </c>
      <c r="F927" s="2">
        <f t="shared" si="0"/>
        <v>0</v>
      </c>
      <c r="G927" s="2" t="str">
        <f>IFERROR(VLOOKUP(D927,#REF!,12,FALSE)," ")</f>
        <v xml:space="preserve"> </v>
      </c>
      <c r="H927" s="6"/>
      <c r="I927" s="6"/>
      <c r="J927" s="6"/>
      <c r="K927" s="6"/>
      <c r="L927" s="2"/>
      <c r="M927" s="2"/>
      <c r="N927" s="40"/>
    </row>
    <row r="928" spans="1:14" x14ac:dyDescent="0.25">
      <c r="A928" s="190"/>
      <c r="B928" s="178"/>
      <c r="C928" s="178"/>
      <c r="D928" s="6"/>
      <c r="E928" s="2" t="str">
        <f>IFERROR(VLOOKUP(D928,#REF!,4,FALSE)," ")</f>
        <v xml:space="preserve"> </v>
      </c>
      <c r="F928" s="2">
        <f t="shared" si="0"/>
        <v>0</v>
      </c>
      <c r="G928" s="2" t="str">
        <f>IFERROR(VLOOKUP(D928,#REF!,12,FALSE)," ")</f>
        <v xml:space="preserve"> </v>
      </c>
      <c r="H928" s="6"/>
      <c r="I928" s="6"/>
      <c r="J928" s="6"/>
      <c r="K928" s="6"/>
      <c r="L928" s="2"/>
      <c r="M928" s="2"/>
      <c r="N928" s="40"/>
    </row>
    <row r="929" spans="1:14" x14ac:dyDescent="0.25">
      <c r="A929" s="190"/>
      <c r="B929" s="178"/>
      <c r="C929" s="178"/>
      <c r="D929" s="6"/>
      <c r="E929" s="2" t="str">
        <f>IFERROR(VLOOKUP(D929,#REF!,4,FALSE)," ")</f>
        <v xml:space="preserve"> </v>
      </c>
      <c r="F929" s="2">
        <f t="shared" si="0"/>
        <v>0</v>
      </c>
      <c r="G929" s="2" t="str">
        <f>IFERROR(VLOOKUP(D929,#REF!,12,FALSE)," ")</f>
        <v xml:space="preserve"> </v>
      </c>
      <c r="H929" s="6"/>
      <c r="I929" s="6"/>
      <c r="J929" s="6"/>
      <c r="K929" s="6"/>
      <c r="L929" s="2"/>
      <c r="M929" s="2"/>
      <c r="N929" s="40"/>
    </row>
    <row r="930" spans="1:14" x14ac:dyDescent="0.25">
      <c r="A930" s="190"/>
      <c r="B930" s="178"/>
      <c r="C930" s="178"/>
      <c r="D930" s="6"/>
      <c r="E930" s="2" t="str">
        <f>IFERROR(VLOOKUP(D930,#REF!,4,FALSE)," ")</f>
        <v xml:space="preserve"> </v>
      </c>
      <c r="F930" s="2">
        <f t="shared" si="0"/>
        <v>0</v>
      </c>
      <c r="G930" s="2" t="str">
        <f>IFERROR(VLOOKUP(D930,#REF!,12,FALSE)," ")</f>
        <v xml:space="preserve"> </v>
      </c>
      <c r="H930" s="6"/>
      <c r="I930" s="6"/>
      <c r="J930" s="6"/>
      <c r="K930" s="6"/>
      <c r="L930" s="2"/>
      <c r="M930" s="2"/>
      <c r="N930" s="40"/>
    </row>
    <row r="931" spans="1:14" x14ac:dyDescent="0.25">
      <c r="A931" s="190"/>
      <c r="B931" s="178"/>
      <c r="C931" s="178"/>
      <c r="D931" s="6"/>
      <c r="E931" s="2" t="str">
        <f>IFERROR(VLOOKUP(D931,#REF!,4,FALSE)," ")</f>
        <v xml:space="preserve"> </v>
      </c>
      <c r="F931" s="2">
        <f t="shared" si="0"/>
        <v>0</v>
      </c>
      <c r="G931" s="2" t="str">
        <f>IFERROR(VLOOKUP(D931,#REF!,12,FALSE)," ")</f>
        <v xml:space="preserve"> </v>
      </c>
      <c r="H931" s="6"/>
      <c r="I931" s="6"/>
      <c r="J931" s="6"/>
      <c r="K931" s="6"/>
      <c r="L931" s="2"/>
      <c r="M931" s="2"/>
      <c r="N931" s="40"/>
    </row>
    <row r="932" spans="1:14" x14ac:dyDescent="0.25">
      <c r="A932" s="190"/>
      <c r="B932" s="178"/>
      <c r="C932" s="178"/>
      <c r="D932" s="6"/>
      <c r="E932" s="2" t="str">
        <f>IFERROR(VLOOKUP(D932,#REF!,4,FALSE)," ")</f>
        <v xml:space="preserve"> </v>
      </c>
      <c r="F932" s="2">
        <f t="shared" si="0"/>
        <v>0</v>
      </c>
      <c r="G932" s="2" t="str">
        <f>IFERROR(VLOOKUP(D932,#REF!,12,FALSE)," ")</f>
        <v xml:space="preserve"> </v>
      </c>
      <c r="H932" s="6"/>
      <c r="I932" s="6"/>
      <c r="J932" s="6"/>
      <c r="K932" s="6"/>
      <c r="L932" s="2"/>
      <c r="M932" s="2"/>
      <c r="N932" s="40"/>
    </row>
    <row r="933" spans="1:14" x14ac:dyDescent="0.25">
      <c r="A933" s="190"/>
      <c r="B933" s="178"/>
      <c r="C933" s="178"/>
      <c r="D933" s="6"/>
      <c r="E933" s="2" t="str">
        <f>IFERROR(VLOOKUP(D933,#REF!,4,FALSE)," ")</f>
        <v xml:space="preserve"> </v>
      </c>
      <c r="F933" s="2">
        <f t="shared" si="0"/>
        <v>0</v>
      </c>
      <c r="G933" s="2" t="str">
        <f>IFERROR(VLOOKUP(D933,#REF!,12,FALSE)," ")</f>
        <v xml:space="preserve"> </v>
      </c>
      <c r="H933" s="6"/>
      <c r="I933" s="6"/>
      <c r="J933" s="6"/>
      <c r="K933" s="6"/>
      <c r="L933" s="2"/>
      <c r="M933" s="2"/>
      <c r="N933" s="40"/>
    </row>
    <row r="934" spans="1:14" x14ac:dyDescent="0.25">
      <c r="A934" s="190"/>
      <c r="B934" s="178"/>
      <c r="C934" s="178"/>
      <c r="D934" s="6"/>
      <c r="E934" s="2" t="str">
        <f>IFERROR(VLOOKUP(D934,#REF!,4,FALSE)," ")</f>
        <v xml:space="preserve"> </v>
      </c>
      <c r="F934" s="2">
        <f t="shared" si="0"/>
        <v>0</v>
      </c>
      <c r="G934" s="2" t="str">
        <f>IFERROR(VLOOKUP(D934,#REF!,12,FALSE)," ")</f>
        <v xml:space="preserve"> </v>
      </c>
      <c r="H934" s="6"/>
      <c r="I934" s="6"/>
      <c r="J934" s="6"/>
      <c r="K934" s="6"/>
      <c r="L934" s="2"/>
      <c r="M934" s="2"/>
      <c r="N934" s="40"/>
    </row>
    <row r="935" spans="1:14" x14ac:dyDescent="0.25">
      <c r="A935" s="190"/>
      <c r="B935" s="178"/>
      <c r="C935" s="178"/>
      <c r="D935" s="6"/>
      <c r="E935" s="2" t="str">
        <f>IFERROR(VLOOKUP(D935,#REF!,4,FALSE)," ")</f>
        <v xml:space="preserve"> </v>
      </c>
      <c r="F935" s="2">
        <f t="shared" si="0"/>
        <v>0</v>
      </c>
      <c r="G935" s="2" t="str">
        <f>IFERROR(VLOOKUP(D935,#REF!,12,FALSE)," ")</f>
        <v xml:space="preserve"> </v>
      </c>
      <c r="H935" s="6"/>
      <c r="I935" s="6"/>
      <c r="J935" s="6"/>
      <c r="K935" s="6"/>
      <c r="L935" s="2"/>
      <c r="M935" s="2"/>
      <c r="N935" s="40"/>
    </row>
    <row r="936" spans="1:14" x14ac:dyDescent="0.25">
      <c r="A936" s="190"/>
      <c r="B936" s="178"/>
      <c r="C936" s="178"/>
      <c r="D936" s="6"/>
      <c r="E936" s="2" t="str">
        <f>IFERROR(VLOOKUP(D936,#REF!,4,FALSE)," ")</f>
        <v xml:space="preserve"> </v>
      </c>
      <c r="F936" s="2">
        <f t="shared" si="0"/>
        <v>0</v>
      </c>
      <c r="G936" s="2" t="str">
        <f>IFERROR(VLOOKUP(D936,#REF!,12,FALSE)," ")</f>
        <v xml:space="preserve"> </v>
      </c>
      <c r="H936" s="6"/>
      <c r="I936" s="6"/>
      <c r="J936" s="6"/>
      <c r="K936" s="6"/>
      <c r="L936" s="2"/>
      <c r="M936" s="2"/>
      <c r="N936" s="40"/>
    </row>
    <row r="937" spans="1:14" x14ac:dyDescent="0.25">
      <c r="A937" s="190"/>
      <c r="B937" s="178"/>
      <c r="C937" s="178"/>
      <c r="D937" s="6"/>
      <c r="E937" s="2" t="str">
        <f>IFERROR(VLOOKUP(D937,#REF!,4,FALSE)," ")</f>
        <v xml:space="preserve"> </v>
      </c>
      <c r="F937" s="2">
        <f t="shared" si="0"/>
        <v>0</v>
      </c>
      <c r="G937" s="2" t="str">
        <f>IFERROR(VLOOKUP(D937,#REF!,12,FALSE)," ")</f>
        <v xml:space="preserve"> </v>
      </c>
      <c r="H937" s="6"/>
      <c r="I937" s="6"/>
      <c r="J937" s="6"/>
      <c r="K937" s="6"/>
      <c r="L937" s="2"/>
      <c r="M937" s="2"/>
      <c r="N937" s="40"/>
    </row>
    <row r="938" spans="1:14" x14ac:dyDescent="0.25">
      <c r="A938" s="190"/>
      <c r="B938" s="178"/>
      <c r="C938" s="178"/>
      <c r="D938" s="6"/>
      <c r="E938" s="2" t="str">
        <f>IFERROR(VLOOKUP(D938,#REF!,4,FALSE)," ")</f>
        <v xml:space="preserve"> </v>
      </c>
      <c r="F938" s="2">
        <f t="shared" si="0"/>
        <v>0</v>
      </c>
      <c r="G938" s="2" t="str">
        <f>IFERROR(VLOOKUP(D938,#REF!,12,FALSE)," ")</f>
        <v xml:space="preserve"> </v>
      </c>
      <c r="H938" s="6"/>
      <c r="I938" s="6"/>
      <c r="J938" s="6"/>
      <c r="K938" s="6"/>
      <c r="L938" s="2"/>
      <c r="M938" s="2"/>
      <c r="N938" s="40"/>
    </row>
    <row r="939" spans="1:14" x14ac:dyDescent="0.25">
      <c r="A939" s="190"/>
      <c r="B939" s="178"/>
      <c r="C939" s="178"/>
      <c r="D939" s="6"/>
      <c r="E939" s="2" t="str">
        <f>IFERROR(VLOOKUP(D939,#REF!,4,FALSE)," ")</f>
        <v xml:space="preserve"> </v>
      </c>
      <c r="F939" s="2">
        <f t="shared" si="0"/>
        <v>0</v>
      </c>
      <c r="G939" s="2" t="str">
        <f>IFERROR(VLOOKUP(D939,#REF!,12,FALSE)," ")</f>
        <v xml:space="preserve"> </v>
      </c>
      <c r="H939" s="6"/>
      <c r="I939" s="6"/>
      <c r="J939" s="6"/>
      <c r="K939" s="6"/>
      <c r="L939" s="2"/>
      <c r="M939" s="2"/>
      <c r="N939" s="40"/>
    </row>
    <row r="940" spans="1:14" x14ac:dyDescent="0.25">
      <c r="A940" s="190"/>
      <c r="B940" s="178"/>
      <c r="C940" s="178"/>
      <c r="D940" s="6"/>
      <c r="E940" s="2" t="str">
        <f>IFERROR(VLOOKUP(D940,#REF!,4,FALSE)," ")</f>
        <v xml:space="preserve"> </v>
      </c>
      <c r="F940" s="2">
        <f t="shared" si="0"/>
        <v>0</v>
      </c>
      <c r="G940" s="2" t="str">
        <f>IFERROR(VLOOKUP(D940,#REF!,12,FALSE)," ")</f>
        <v xml:space="preserve"> </v>
      </c>
      <c r="H940" s="6"/>
      <c r="I940" s="6"/>
      <c r="J940" s="6"/>
      <c r="K940" s="6"/>
      <c r="L940" s="2"/>
      <c r="M940" s="2"/>
      <c r="N940" s="40"/>
    </row>
    <row r="941" spans="1:14" x14ac:dyDescent="0.25">
      <c r="A941" s="190"/>
      <c r="B941" s="178"/>
      <c r="C941" s="178"/>
      <c r="D941" s="6"/>
      <c r="E941" s="2" t="str">
        <f>IFERROR(VLOOKUP(D941,#REF!,4,FALSE)," ")</f>
        <v xml:space="preserve"> </v>
      </c>
      <c r="F941" s="2">
        <f t="shared" si="0"/>
        <v>0</v>
      </c>
      <c r="G941" s="2" t="str">
        <f>IFERROR(VLOOKUP(D941,#REF!,12,FALSE)," ")</f>
        <v xml:space="preserve"> </v>
      </c>
      <c r="H941" s="6"/>
      <c r="I941" s="6"/>
      <c r="J941" s="6"/>
      <c r="K941" s="6"/>
      <c r="L941" s="2"/>
      <c r="M941" s="2"/>
      <c r="N941" s="40"/>
    </row>
    <row r="942" spans="1:14" x14ac:dyDescent="0.25">
      <c r="A942" s="190"/>
      <c r="B942" s="178"/>
      <c r="C942" s="178"/>
      <c r="D942" s="6"/>
      <c r="E942" s="2" t="str">
        <f>IFERROR(VLOOKUP(D942,#REF!,4,FALSE)," ")</f>
        <v xml:space="preserve"> </v>
      </c>
      <c r="F942" s="2">
        <f t="shared" si="0"/>
        <v>0</v>
      </c>
      <c r="G942" s="2" t="str">
        <f>IFERROR(VLOOKUP(D942,#REF!,12,FALSE)," ")</f>
        <v xml:space="preserve"> </v>
      </c>
      <c r="H942" s="6"/>
      <c r="I942" s="6"/>
      <c r="J942" s="6"/>
      <c r="K942" s="6"/>
      <c r="L942" s="2"/>
      <c r="M942" s="2"/>
      <c r="N942" s="40"/>
    </row>
    <row r="943" spans="1:14" x14ac:dyDescent="0.25">
      <c r="A943" s="190"/>
      <c r="B943" s="178"/>
      <c r="C943" s="178"/>
      <c r="D943" s="6"/>
      <c r="E943" s="2" t="str">
        <f>IFERROR(VLOOKUP(D943,#REF!,4,FALSE)," ")</f>
        <v xml:space="preserve"> </v>
      </c>
      <c r="F943" s="2">
        <f t="shared" si="0"/>
        <v>0</v>
      </c>
      <c r="G943" s="2" t="str">
        <f>IFERROR(VLOOKUP(D943,#REF!,12,FALSE)," ")</f>
        <v xml:space="preserve"> </v>
      </c>
      <c r="H943" s="6"/>
      <c r="I943" s="6"/>
      <c r="J943" s="6"/>
      <c r="K943" s="6"/>
      <c r="L943" s="2"/>
      <c r="M943" s="2"/>
      <c r="N943" s="40"/>
    </row>
    <row r="944" spans="1:14" x14ac:dyDescent="0.25">
      <c r="A944" s="190"/>
      <c r="B944" s="178"/>
      <c r="C944" s="178"/>
      <c r="D944" s="6"/>
      <c r="E944" s="2" t="str">
        <f>IFERROR(VLOOKUP(D944,#REF!,4,FALSE)," ")</f>
        <v xml:space="preserve"> </v>
      </c>
      <c r="F944" s="2">
        <f t="shared" si="0"/>
        <v>0</v>
      </c>
      <c r="G944" s="2" t="str">
        <f>IFERROR(VLOOKUP(D944,#REF!,12,FALSE)," ")</f>
        <v xml:space="preserve"> </v>
      </c>
      <c r="H944" s="6"/>
      <c r="I944" s="6"/>
      <c r="J944" s="6"/>
      <c r="K944" s="6"/>
      <c r="L944" s="2"/>
      <c r="M944" s="2"/>
      <c r="N944" s="40"/>
    </row>
    <row r="945" spans="1:14" x14ac:dyDescent="0.25">
      <c r="A945" s="190"/>
      <c r="B945" s="178"/>
      <c r="C945" s="178"/>
      <c r="D945" s="6"/>
      <c r="E945" s="2" t="str">
        <f>IFERROR(VLOOKUP(D945,#REF!,4,FALSE)," ")</f>
        <v xml:space="preserve"> </v>
      </c>
      <c r="F945" s="2">
        <f t="shared" si="0"/>
        <v>0</v>
      </c>
      <c r="G945" s="2" t="str">
        <f>IFERROR(VLOOKUP(D945,#REF!,12,FALSE)," ")</f>
        <v xml:space="preserve"> </v>
      </c>
      <c r="H945" s="6"/>
      <c r="I945" s="6"/>
      <c r="J945" s="6"/>
      <c r="K945" s="6"/>
      <c r="L945" s="2"/>
      <c r="M945" s="2"/>
      <c r="N945" s="40"/>
    </row>
    <row r="946" spans="1:14" x14ac:dyDescent="0.25">
      <c r="A946" s="190"/>
      <c r="B946" s="178"/>
      <c r="C946" s="178"/>
      <c r="D946" s="6"/>
      <c r="E946" s="2" t="str">
        <f>IFERROR(VLOOKUP(D946,#REF!,4,FALSE)," ")</f>
        <v xml:space="preserve"> </v>
      </c>
      <c r="F946" s="2">
        <f t="shared" si="0"/>
        <v>0</v>
      </c>
      <c r="G946" s="2" t="str">
        <f>IFERROR(VLOOKUP(D946,#REF!,12,FALSE)," ")</f>
        <v xml:space="preserve"> </v>
      </c>
      <c r="H946" s="6"/>
      <c r="I946" s="6"/>
      <c r="J946" s="6"/>
      <c r="K946" s="6"/>
      <c r="L946" s="2"/>
      <c r="M946" s="2"/>
      <c r="N946" s="40"/>
    </row>
    <row r="947" spans="1:14" x14ac:dyDescent="0.25">
      <c r="A947" s="190"/>
      <c r="B947" s="178"/>
      <c r="C947" s="178"/>
      <c r="D947" s="6"/>
      <c r="E947" s="2" t="str">
        <f>IFERROR(VLOOKUP(D947,#REF!,4,FALSE)," ")</f>
        <v xml:space="preserve"> </v>
      </c>
      <c r="F947" s="2">
        <f t="shared" si="0"/>
        <v>0</v>
      </c>
      <c r="G947" s="2" t="str">
        <f>IFERROR(VLOOKUP(D947,#REF!,12,FALSE)," ")</f>
        <v xml:space="preserve"> </v>
      </c>
      <c r="H947" s="6"/>
      <c r="I947" s="6"/>
      <c r="J947" s="6"/>
      <c r="K947" s="6"/>
      <c r="L947" s="2"/>
      <c r="M947" s="2"/>
      <c r="N947" s="40"/>
    </row>
    <row r="948" spans="1:14" x14ac:dyDescent="0.25">
      <c r="A948" s="190"/>
      <c r="B948" s="178"/>
      <c r="C948" s="178"/>
      <c r="D948" s="6"/>
      <c r="E948" s="2" t="str">
        <f>IFERROR(VLOOKUP(D948,#REF!,4,FALSE)," ")</f>
        <v xml:space="preserve"> </v>
      </c>
      <c r="F948" s="2">
        <f t="shared" si="0"/>
        <v>0</v>
      </c>
      <c r="G948" s="2" t="str">
        <f>IFERROR(VLOOKUP(D948,#REF!,12,FALSE)," ")</f>
        <v xml:space="preserve"> </v>
      </c>
      <c r="H948" s="6"/>
      <c r="I948" s="6"/>
      <c r="J948" s="6"/>
      <c r="K948" s="6"/>
      <c r="L948" s="2"/>
      <c r="M948" s="2"/>
      <c r="N948" s="40"/>
    </row>
    <row r="949" spans="1:14" x14ac:dyDescent="0.25">
      <c r="A949" s="190"/>
      <c r="B949" s="178"/>
      <c r="C949" s="178"/>
      <c r="D949" s="6"/>
      <c r="E949" s="2" t="str">
        <f>IFERROR(VLOOKUP(D949,#REF!,4,FALSE)," ")</f>
        <v xml:space="preserve"> </v>
      </c>
      <c r="F949" s="2">
        <f t="shared" si="0"/>
        <v>0</v>
      </c>
      <c r="G949" s="2" t="str">
        <f>IFERROR(VLOOKUP(D949,#REF!,12,FALSE)," ")</f>
        <v xml:space="preserve"> </v>
      </c>
      <c r="H949" s="6"/>
      <c r="I949" s="6"/>
      <c r="J949" s="6"/>
      <c r="K949" s="6"/>
      <c r="L949" s="2"/>
      <c r="M949" s="2"/>
      <c r="N949" s="40"/>
    </row>
    <row r="950" spans="1:14" x14ac:dyDescent="0.25">
      <c r="A950" s="190"/>
      <c r="B950" s="178"/>
      <c r="C950" s="178"/>
      <c r="D950" s="6"/>
      <c r="E950" s="2" t="str">
        <f>IFERROR(VLOOKUP(D950,#REF!,4,FALSE)," ")</f>
        <v xml:space="preserve"> </v>
      </c>
      <c r="F950" s="2">
        <f t="shared" si="0"/>
        <v>0</v>
      </c>
      <c r="G950" s="2" t="str">
        <f>IFERROR(VLOOKUP(D950,#REF!,12,FALSE)," ")</f>
        <v xml:space="preserve"> </v>
      </c>
      <c r="H950" s="6"/>
      <c r="I950" s="6"/>
      <c r="J950" s="6"/>
      <c r="K950" s="6"/>
      <c r="L950" s="2"/>
      <c r="M950" s="2"/>
      <c r="N950" s="40"/>
    </row>
    <row r="951" spans="1:14" x14ac:dyDescent="0.25">
      <c r="A951" s="190"/>
      <c r="B951" s="178"/>
      <c r="C951" s="178"/>
      <c r="D951" s="6"/>
      <c r="E951" s="2" t="str">
        <f>IFERROR(VLOOKUP(D951,#REF!,4,FALSE)," ")</f>
        <v xml:space="preserve"> </v>
      </c>
      <c r="F951" s="2">
        <f t="shared" si="0"/>
        <v>0</v>
      </c>
      <c r="G951" s="2" t="str">
        <f>IFERROR(VLOOKUP(D951,#REF!,12,FALSE)," ")</f>
        <v xml:space="preserve"> </v>
      </c>
      <c r="H951" s="6"/>
      <c r="I951" s="6"/>
      <c r="J951" s="6"/>
      <c r="K951" s="6"/>
      <c r="L951" s="2"/>
      <c r="M951" s="2"/>
      <c r="N951" s="40"/>
    </row>
    <row r="952" spans="1:14" x14ac:dyDescent="0.25">
      <c r="A952" s="190"/>
      <c r="B952" s="178"/>
      <c r="C952" s="178"/>
      <c r="D952" s="6"/>
      <c r="E952" s="2" t="str">
        <f>IFERROR(VLOOKUP(D952,#REF!,4,FALSE)," ")</f>
        <v xml:space="preserve"> </v>
      </c>
      <c r="F952" s="2">
        <f t="shared" si="0"/>
        <v>0</v>
      </c>
      <c r="G952" s="2" t="str">
        <f>IFERROR(VLOOKUP(D952,#REF!,12,FALSE)," ")</f>
        <v xml:space="preserve"> </v>
      </c>
      <c r="H952" s="6"/>
      <c r="I952" s="6"/>
      <c r="J952" s="6"/>
      <c r="K952" s="6"/>
      <c r="L952" s="2"/>
      <c r="M952" s="2"/>
      <c r="N952" s="40"/>
    </row>
    <row r="953" spans="1:14" x14ac:dyDescent="0.25">
      <c r="A953" s="190"/>
      <c r="B953" s="178"/>
      <c r="C953" s="178"/>
      <c r="D953" s="6"/>
      <c r="E953" s="2" t="str">
        <f>IFERROR(VLOOKUP(D953,#REF!,4,FALSE)," ")</f>
        <v xml:space="preserve"> </v>
      </c>
      <c r="F953" s="2">
        <f t="shared" ref="F953:F980" si="1">IF(C953="Producto","='Plan_Indicativo '!N2",IF(C953&lt;"Producto",BJ952))</f>
        <v>0</v>
      </c>
      <c r="G953" s="2" t="str">
        <f>IFERROR(VLOOKUP(D953,#REF!,12,FALSE)," ")</f>
        <v xml:space="preserve"> </v>
      </c>
      <c r="H953" s="6"/>
      <c r="I953" s="6"/>
      <c r="J953" s="6"/>
      <c r="K953" s="6"/>
      <c r="L953" s="2"/>
      <c r="M953" s="2"/>
      <c r="N953" s="40"/>
    </row>
    <row r="954" spans="1:14" x14ac:dyDescent="0.25">
      <c r="A954" s="190"/>
      <c r="B954" s="178"/>
      <c r="C954" s="178"/>
      <c r="D954" s="6"/>
      <c r="E954" s="2" t="str">
        <f>IFERROR(VLOOKUP(D954,#REF!,4,FALSE)," ")</f>
        <v xml:space="preserve"> </v>
      </c>
      <c r="F954" s="2">
        <f t="shared" si="1"/>
        <v>0</v>
      </c>
      <c r="G954" s="2" t="str">
        <f>IFERROR(VLOOKUP(D954,#REF!,12,FALSE)," ")</f>
        <v xml:space="preserve"> </v>
      </c>
      <c r="H954" s="6"/>
      <c r="I954" s="6"/>
      <c r="J954" s="6"/>
      <c r="K954" s="6"/>
      <c r="L954" s="2"/>
      <c r="M954" s="2"/>
      <c r="N954" s="40"/>
    </row>
    <row r="955" spans="1:14" x14ac:dyDescent="0.25">
      <c r="A955" s="190"/>
      <c r="B955" s="178"/>
      <c r="C955" s="178"/>
      <c r="D955" s="6"/>
      <c r="E955" s="2" t="str">
        <f>IFERROR(VLOOKUP(D955,#REF!,4,FALSE)," ")</f>
        <v xml:space="preserve"> </v>
      </c>
      <c r="F955" s="2">
        <f t="shared" si="1"/>
        <v>0</v>
      </c>
      <c r="G955" s="2" t="str">
        <f>IFERROR(VLOOKUP(D955,#REF!,12,FALSE)," ")</f>
        <v xml:space="preserve"> </v>
      </c>
      <c r="H955" s="6"/>
      <c r="I955" s="6"/>
      <c r="J955" s="6"/>
      <c r="K955" s="6"/>
      <c r="L955" s="2"/>
      <c r="M955" s="2"/>
      <c r="N955" s="40"/>
    </row>
    <row r="956" spans="1:14" x14ac:dyDescent="0.25">
      <c r="A956" s="190"/>
      <c r="B956" s="178"/>
      <c r="C956" s="178"/>
      <c r="D956" s="6"/>
      <c r="E956" s="2" t="str">
        <f>IFERROR(VLOOKUP(D956,#REF!,4,FALSE)," ")</f>
        <v xml:space="preserve"> </v>
      </c>
      <c r="F956" s="2">
        <f t="shared" si="1"/>
        <v>0</v>
      </c>
      <c r="G956" s="2" t="str">
        <f>IFERROR(VLOOKUP(D956,#REF!,12,FALSE)," ")</f>
        <v xml:space="preserve"> </v>
      </c>
      <c r="H956" s="6"/>
      <c r="I956" s="6"/>
      <c r="J956" s="6"/>
      <c r="K956" s="6"/>
      <c r="L956" s="2"/>
      <c r="M956" s="2"/>
      <c r="N956" s="40"/>
    </row>
    <row r="957" spans="1:14" x14ac:dyDescent="0.25">
      <c r="A957" s="190"/>
      <c r="B957" s="178"/>
      <c r="C957" s="178"/>
      <c r="D957" s="6"/>
      <c r="E957" s="2" t="str">
        <f>IFERROR(VLOOKUP(D957,#REF!,4,FALSE)," ")</f>
        <v xml:space="preserve"> </v>
      </c>
      <c r="F957" s="2">
        <f t="shared" si="1"/>
        <v>0</v>
      </c>
      <c r="G957" s="2" t="str">
        <f>IFERROR(VLOOKUP(D957,#REF!,12,FALSE)," ")</f>
        <v xml:space="preserve"> </v>
      </c>
      <c r="H957" s="6"/>
      <c r="I957" s="6"/>
      <c r="J957" s="6"/>
      <c r="K957" s="6"/>
      <c r="L957" s="2"/>
      <c r="M957" s="2"/>
      <c r="N957" s="40"/>
    </row>
    <row r="958" spans="1:14" x14ac:dyDescent="0.25">
      <c r="A958" s="190"/>
      <c r="B958" s="178"/>
      <c r="C958" s="178"/>
      <c r="D958" s="6"/>
      <c r="E958" s="2" t="str">
        <f>IFERROR(VLOOKUP(D958,#REF!,4,FALSE)," ")</f>
        <v xml:space="preserve"> </v>
      </c>
      <c r="F958" s="2">
        <f t="shared" si="1"/>
        <v>0</v>
      </c>
      <c r="G958" s="2" t="str">
        <f>IFERROR(VLOOKUP(D958,#REF!,12,FALSE)," ")</f>
        <v xml:space="preserve"> </v>
      </c>
      <c r="H958" s="6"/>
      <c r="I958" s="6"/>
      <c r="J958" s="6"/>
      <c r="K958" s="6"/>
      <c r="L958" s="2"/>
      <c r="M958" s="2"/>
      <c r="N958" s="40"/>
    </row>
    <row r="959" spans="1:14" x14ac:dyDescent="0.25">
      <c r="A959" s="190"/>
      <c r="B959" s="178"/>
      <c r="C959" s="178"/>
      <c r="D959" s="6"/>
      <c r="E959" s="2" t="str">
        <f>IFERROR(VLOOKUP(D959,#REF!,4,FALSE)," ")</f>
        <v xml:space="preserve"> </v>
      </c>
      <c r="F959" s="2">
        <f t="shared" si="1"/>
        <v>0</v>
      </c>
      <c r="G959" s="2" t="str">
        <f>IFERROR(VLOOKUP(D959,#REF!,12,FALSE)," ")</f>
        <v xml:space="preserve"> </v>
      </c>
      <c r="H959" s="6"/>
      <c r="I959" s="6"/>
      <c r="J959" s="6"/>
      <c r="K959" s="6"/>
      <c r="L959" s="2"/>
      <c r="M959" s="2"/>
      <c r="N959" s="40"/>
    </row>
    <row r="960" spans="1:14" x14ac:dyDescent="0.25">
      <c r="A960" s="190"/>
      <c r="B960" s="178"/>
      <c r="C960" s="178"/>
      <c r="D960" s="6"/>
      <c r="E960" s="2" t="str">
        <f>IFERROR(VLOOKUP(D960,#REF!,4,FALSE)," ")</f>
        <v xml:space="preserve"> </v>
      </c>
      <c r="F960" s="2">
        <f t="shared" si="1"/>
        <v>0</v>
      </c>
      <c r="G960" s="2" t="str">
        <f>IFERROR(VLOOKUP(D960,#REF!,12,FALSE)," ")</f>
        <v xml:space="preserve"> </v>
      </c>
      <c r="H960" s="6"/>
      <c r="I960" s="6"/>
      <c r="J960" s="6"/>
      <c r="K960" s="6"/>
      <c r="L960" s="2"/>
      <c r="M960" s="2"/>
      <c r="N960" s="40"/>
    </row>
    <row r="961" spans="1:14" x14ac:dyDescent="0.25">
      <c r="A961" s="190"/>
      <c r="B961" s="178"/>
      <c r="C961" s="178"/>
      <c r="D961" s="6"/>
      <c r="E961" s="2" t="str">
        <f>IFERROR(VLOOKUP(D961,#REF!,4,FALSE)," ")</f>
        <v xml:space="preserve"> </v>
      </c>
      <c r="F961" s="2">
        <f t="shared" si="1"/>
        <v>0</v>
      </c>
      <c r="G961" s="2" t="str">
        <f>IFERROR(VLOOKUP(D961,#REF!,12,FALSE)," ")</f>
        <v xml:space="preserve"> </v>
      </c>
      <c r="H961" s="6"/>
      <c r="I961" s="6"/>
      <c r="J961" s="6"/>
      <c r="K961" s="6"/>
      <c r="L961" s="2"/>
      <c r="M961" s="2"/>
      <c r="N961" s="40"/>
    </row>
    <row r="962" spans="1:14" x14ac:dyDescent="0.25">
      <c r="A962" s="190"/>
      <c r="B962" s="178"/>
      <c r="C962" s="178"/>
      <c r="D962" s="6"/>
      <c r="E962" s="2" t="str">
        <f>IFERROR(VLOOKUP(D962,#REF!,4,FALSE)," ")</f>
        <v xml:space="preserve"> </v>
      </c>
      <c r="F962" s="2">
        <f t="shared" si="1"/>
        <v>0</v>
      </c>
      <c r="G962" s="2" t="str">
        <f>IFERROR(VLOOKUP(D962,#REF!,12,FALSE)," ")</f>
        <v xml:space="preserve"> </v>
      </c>
      <c r="H962" s="6"/>
      <c r="I962" s="6"/>
      <c r="J962" s="6"/>
      <c r="K962" s="6"/>
      <c r="L962" s="2"/>
      <c r="M962" s="2"/>
      <c r="N962" s="40"/>
    </row>
    <row r="963" spans="1:14" x14ac:dyDescent="0.25">
      <c r="A963" s="190"/>
      <c r="B963" s="178"/>
      <c r="C963" s="178"/>
      <c r="D963" s="6"/>
      <c r="E963" s="2" t="str">
        <f>IFERROR(VLOOKUP(D963,#REF!,4,FALSE)," ")</f>
        <v xml:space="preserve"> </v>
      </c>
      <c r="F963" s="2">
        <f t="shared" si="1"/>
        <v>0</v>
      </c>
      <c r="G963" s="2" t="str">
        <f>IFERROR(VLOOKUP(D963,#REF!,12,FALSE)," ")</f>
        <v xml:space="preserve"> </v>
      </c>
      <c r="H963" s="6"/>
      <c r="I963" s="6"/>
      <c r="J963" s="6"/>
      <c r="K963" s="6"/>
      <c r="L963" s="2"/>
      <c r="M963" s="2"/>
      <c r="N963" s="40"/>
    </row>
    <row r="964" spans="1:14" x14ac:dyDescent="0.25">
      <c r="A964" s="190"/>
      <c r="B964" s="178"/>
      <c r="C964" s="178"/>
      <c r="D964" s="6"/>
      <c r="E964" s="2" t="str">
        <f>IFERROR(VLOOKUP(D964,#REF!,4,FALSE)," ")</f>
        <v xml:space="preserve"> </v>
      </c>
      <c r="F964" s="2">
        <f t="shared" si="1"/>
        <v>0</v>
      </c>
      <c r="G964" s="2" t="str">
        <f>IFERROR(VLOOKUP(D964,#REF!,12,FALSE)," ")</f>
        <v xml:space="preserve"> </v>
      </c>
      <c r="H964" s="6"/>
      <c r="I964" s="6"/>
      <c r="J964" s="6"/>
      <c r="K964" s="6"/>
      <c r="L964" s="2"/>
      <c r="M964" s="2"/>
      <c r="N964" s="40"/>
    </row>
    <row r="965" spans="1:14" x14ac:dyDescent="0.25">
      <c r="A965" s="190"/>
      <c r="B965" s="178"/>
      <c r="C965" s="178"/>
      <c r="D965" s="6"/>
      <c r="E965" s="2" t="str">
        <f>IFERROR(VLOOKUP(D965,#REF!,4,FALSE)," ")</f>
        <v xml:space="preserve"> </v>
      </c>
      <c r="F965" s="2">
        <f t="shared" si="1"/>
        <v>0</v>
      </c>
      <c r="G965" s="2" t="str">
        <f>IFERROR(VLOOKUP(D965,#REF!,12,FALSE)," ")</f>
        <v xml:space="preserve"> </v>
      </c>
      <c r="H965" s="6"/>
      <c r="I965" s="6"/>
      <c r="J965" s="6"/>
      <c r="K965" s="6"/>
      <c r="L965" s="2"/>
      <c r="M965" s="2"/>
      <c r="N965" s="40"/>
    </row>
    <row r="966" spans="1:14" x14ac:dyDescent="0.25">
      <c r="A966" s="190"/>
      <c r="B966" s="178"/>
      <c r="C966" s="178"/>
      <c r="D966" s="6"/>
      <c r="E966" s="2" t="str">
        <f>IFERROR(VLOOKUP(D966,#REF!,4,FALSE)," ")</f>
        <v xml:space="preserve"> </v>
      </c>
      <c r="F966" s="2">
        <f t="shared" si="1"/>
        <v>0</v>
      </c>
      <c r="G966" s="2" t="str">
        <f>IFERROR(VLOOKUP(D966,#REF!,12,FALSE)," ")</f>
        <v xml:space="preserve"> </v>
      </c>
      <c r="H966" s="6"/>
      <c r="I966" s="6"/>
      <c r="J966" s="6"/>
      <c r="K966" s="6"/>
      <c r="L966" s="2"/>
      <c r="M966" s="2"/>
      <c r="N966" s="40"/>
    </row>
    <row r="967" spans="1:14" x14ac:dyDescent="0.25">
      <c r="A967" s="190"/>
      <c r="B967" s="178"/>
      <c r="C967" s="178"/>
      <c r="D967" s="6"/>
      <c r="E967" s="2" t="str">
        <f>IFERROR(VLOOKUP(D967,#REF!,4,FALSE)," ")</f>
        <v xml:space="preserve"> </v>
      </c>
      <c r="F967" s="2">
        <f t="shared" si="1"/>
        <v>0</v>
      </c>
      <c r="G967" s="2" t="str">
        <f>IFERROR(VLOOKUP(D967,#REF!,12,FALSE)," ")</f>
        <v xml:space="preserve"> </v>
      </c>
      <c r="H967" s="6"/>
      <c r="I967" s="6"/>
      <c r="J967" s="6"/>
      <c r="K967" s="6"/>
      <c r="L967" s="2"/>
      <c r="M967" s="2"/>
      <c r="N967" s="40"/>
    </row>
    <row r="968" spans="1:14" x14ac:dyDescent="0.25">
      <c r="A968" s="190"/>
      <c r="B968" s="178"/>
      <c r="C968" s="178"/>
      <c r="D968" s="6"/>
      <c r="E968" s="2" t="str">
        <f>IFERROR(VLOOKUP(D968,#REF!,4,FALSE)," ")</f>
        <v xml:space="preserve"> </v>
      </c>
      <c r="F968" s="2">
        <f t="shared" si="1"/>
        <v>0</v>
      </c>
      <c r="G968" s="2" t="str">
        <f>IFERROR(VLOOKUP(D968,#REF!,12,FALSE)," ")</f>
        <v xml:space="preserve"> </v>
      </c>
      <c r="H968" s="6"/>
      <c r="I968" s="6"/>
      <c r="J968" s="6"/>
      <c r="K968" s="6"/>
      <c r="L968" s="2"/>
      <c r="M968" s="2"/>
      <c r="N968" s="40"/>
    </row>
    <row r="969" spans="1:14" x14ac:dyDescent="0.25">
      <c r="A969" s="190"/>
      <c r="B969" s="178"/>
      <c r="C969" s="178"/>
      <c r="D969" s="6"/>
      <c r="E969" s="2" t="str">
        <f>IFERROR(VLOOKUP(D969,#REF!,4,FALSE)," ")</f>
        <v xml:space="preserve"> </v>
      </c>
      <c r="F969" s="2">
        <f t="shared" si="1"/>
        <v>0</v>
      </c>
      <c r="G969" s="2" t="str">
        <f>IFERROR(VLOOKUP(D969,#REF!,12,FALSE)," ")</f>
        <v xml:space="preserve"> </v>
      </c>
      <c r="H969" s="6"/>
      <c r="I969" s="6"/>
      <c r="J969" s="6"/>
      <c r="K969" s="6"/>
      <c r="L969" s="2"/>
      <c r="M969" s="2"/>
      <c r="N969" s="40"/>
    </row>
    <row r="970" spans="1:14" x14ac:dyDescent="0.25">
      <c r="A970" s="190"/>
      <c r="B970" s="178"/>
      <c r="C970" s="178"/>
      <c r="D970" s="6"/>
      <c r="E970" s="2" t="str">
        <f>IFERROR(VLOOKUP(D970,#REF!,4,FALSE)," ")</f>
        <v xml:space="preserve"> </v>
      </c>
      <c r="F970" s="2">
        <f t="shared" si="1"/>
        <v>0</v>
      </c>
      <c r="G970" s="2" t="str">
        <f>IFERROR(VLOOKUP(D970,#REF!,12,FALSE)," ")</f>
        <v xml:space="preserve"> </v>
      </c>
      <c r="H970" s="6"/>
      <c r="I970" s="6"/>
      <c r="J970" s="6"/>
      <c r="K970" s="6"/>
      <c r="L970" s="2"/>
      <c r="M970" s="2"/>
      <c r="N970" s="40"/>
    </row>
    <row r="971" spans="1:14" x14ac:dyDescent="0.25">
      <c r="A971" s="190"/>
      <c r="B971" s="178"/>
      <c r="C971" s="178"/>
      <c r="D971" s="6"/>
      <c r="E971" s="2" t="str">
        <f>IFERROR(VLOOKUP(D971,#REF!,4,FALSE)," ")</f>
        <v xml:space="preserve"> </v>
      </c>
      <c r="F971" s="2">
        <f t="shared" si="1"/>
        <v>0</v>
      </c>
      <c r="G971" s="2" t="str">
        <f>IFERROR(VLOOKUP(D971,#REF!,12,FALSE)," ")</f>
        <v xml:space="preserve"> </v>
      </c>
      <c r="H971" s="6"/>
      <c r="I971" s="6"/>
      <c r="J971" s="6"/>
      <c r="K971" s="6"/>
      <c r="L971" s="2"/>
      <c r="M971" s="2"/>
      <c r="N971" s="40"/>
    </row>
    <row r="972" spans="1:14" x14ac:dyDescent="0.25">
      <c r="A972" s="190"/>
      <c r="B972" s="178"/>
      <c r="C972" s="178"/>
      <c r="D972" s="6"/>
      <c r="E972" s="2" t="str">
        <f>IFERROR(VLOOKUP(D972,#REF!,4,FALSE)," ")</f>
        <v xml:space="preserve"> </v>
      </c>
      <c r="F972" s="2">
        <f t="shared" si="1"/>
        <v>0</v>
      </c>
      <c r="G972" s="2" t="str">
        <f>IFERROR(VLOOKUP(D972,#REF!,12,FALSE)," ")</f>
        <v xml:space="preserve"> </v>
      </c>
      <c r="H972" s="6"/>
      <c r="I972" s="6"/>
      <c r="J972" s="6"/>
      <c r="K972" s="6"/>
      <c r="L972" s="2"/>
      <c r="M972" s="2"/>
      <c r="N972" s="40"/>
    </row>
    <row r="973" spans="1:14" x14ac:dyDescent="0.25">
      <c r="A973" s="190"/>
      <c r="B973" s="178"/>
      <c r="C973" s="178"/>
      <c r="D973" s="6"/>
      <c r="E973" s="2" t="str">
        <f>IFERROR(VLOOKUP(D973,#REF!,4,FALSE)," ")</f>
        <v xml:space="preserve"> </v>
      </c>
      <c r="F973" s="2">
        <f t="shared" si="1"/>
        <v>0</v>
      </c>
      <c r="G973" s="2" t="str">
        <f>IFERROR(VLOOKUP(D973,#REF!,12,FALSE)," ")</f>
        <v xml:space="preserve"> </v>
      </c>
      <c r="H973" s="6"/>
      <c r="I973" s="6"/>
      <c r="J973" s="6"/>
      <c r="K973" s="6"/>
      <c r="L973" s="2"/>
      <c r="M973" s="2"/>
      <c r="N973" s="40"/>
    </row>
    <row r="974" spans="1:14" x14ac:dyDescent="0.25">
      <c r="A974" s="190"/>
      <c r="B974" s="178"/>
      <c r="C974" s="178"/>
      <c r="D974" s="6"/>
      <c r="E974" s="2" t="str">
        <f>IFERROR(VLOOKUP(D974,#REF!,4,FALSE)," ")</f>
        <v xml:space="preserve"> </v>
      </c>
      <c r="F974" s="2">
        <f t="shared" si="1"/>
        <v>0</v>
      </c>
      <c r="G974" s="2" t="str">
        <f>IFERROR(VLOOKUP(D974,#REF!,12,FALSE)," ")</f>
        <v xml:space="preserve"> </v>
      </c>
      <c r="H974" s="6"/>
      <c r="I974" s="6"/>
      <c r="J974" s="6"/>
      <c r="K974" s="6"/>
      <c r="L974" s="2"/>
      <c r="M974" s="2"/>
      <c r="N974" s="40"/>
    </row>
    <row r="975" spans="1:14" x14ac:dyDescent="0.25">
      <c r="A975" s="190"/>
      <c r="B975" s="178"/>
      <c r="C975" s="178"/>
      <c r="D975" s="6"/>
      <c r="E975" s="2" t="str">
        <f>IFERROR(VLOOKUP(D975,#REF!,4,FALSE)," ")</f>
        <v xml:space="preserve"> </v>
      </c>
      <c r="F975" s="2">
        <f t="shared" si="1"/>
        <v>0</v>
      </c>
      <c r="G975" s="2" t="str">
        <f>IFERROR(VLOOKUP(D975,#REF!,12,FALSE)," ")</f>
        <v xml:space="preserve"> </v>
      </c>
      <c r="H975" s="6"/>
      <c r="I975" s="6"/>
      <c r="J975" s="6"/>
      <c r="K975" s="6"/>
      <c r="L975" s="2"/>
      <c r="M975" s="2"/>
      <c r="N975" s="40"/>
    </row>
    <row r="976" spans="1:14" x14ac:dyDescent="0.25">
      <c r="A976" s="190"/>
      <c r="B976" s="178"/>
      <c r="C976" s="178"/>
      <c r="D976" s="6"/>
      <c r="E976" s="2" t="str">
        <f>IFERROR(VLOOKUP(D976,#REF!,4,FALSE)," ")</f>
        <v xml:space="preserve"> </v>
      </c>
      <c r="F976" s="2">
        <f t="shared" si="1"/>
        <v>0</v>
      </c>
      <c r="G976" s="2" t="str">
        <f>IFERROR(VLOOKUP(D976,#REF!,12,FALSE)," ")</f>
        <v xml:space="preserve"> </v>
      </c>
      <c r="H976" s="6"/>
      <c r="I976" s="6"/>
      <c r="J976" s="6"/>
      <c r="K976" s="6"/>
      <c r="L976" s="2"/>
      <c r="M976" s="2"/>
      <c r="N976" s="40"/>
    </row>
    <row r="977" spans="1:14" x14ac:dyDescent="0.25">
      <c r="A977" s="190"/>
      <c r="B977" s="178"/>
      <c r="C977" s="178"/>
      <c r="D977" s="6"/>
      <c r="E977" s="2" t="str">
        <f>IFERROR(VLOOKUP(D977,#REF!,4,FALSE)," ")</f>
        <v xml:space="preserve"> </v>
      </c>
      <c r="F977" s="2">
        <f t="shared" si="1"/>
        <v>0</v>
      </c>
      <c r="G977" s="2" t="str">
        <f>IFERROR(VLOOKUP(D977,#REF!,12,FALSE)," ")</f>
        <v xml:space="preserve"> </v>
      </c>
      <c r="H977" s="6"/>
      <c r="I977" s="6"/>
      <c r="J977" s="6"/>
      <c r="K977" s="6"/>
      <c r="L977" s="2"/>
      <c r="M977" s="2"/>
      <c r="N977" s="40"/>
    </row>
    <row r="978" spans="1:14" x14ac:dyDescent="0.25">
      <c r="A978" s="190"/>
      <c r="B978" s="178"/>
      <c r="C978" s="178"/>
      <c r="D978" s="6"/>
      <c r="E978" s="2" t="str">
        <f>IFERROR(VLOOKUP(D978,#REF!,4,FALSE)," ")</f>
        <v xml:space="preserve"> </v>
      </c>
      <c r="F978" s="2">
        <f t="shared" si="1"/>
        <v>0</v>
      </c>
      <c r="G978" s="2" t="str">
        <f>IFERROR(VLOOKUP(D978,#REF!,12,FALSE)," ")</f>
        <v xml:space="preserve"> </v>
      </c>
      <c r="H978" s="6"/>
      <c r="I978" s="6"/>
      <c r="J978" s="6"/>
      <c r="K978" s="6"/>
      <c r="L978" s="2"/>
      <c r="M978" s="2"/>
      <c r="N978" s="40"/>
    </row>
    <row r="979" spans="1:14" x14ac:dyDescent="0.25">
      <c r="A979" s="190"/>
      <c r="B979" s="178"/>
      <c r="C979" s="178"/>
      <c r="D979" s="6"/>
      <c r="E979" s="2" t="str">
        <f>IFERROR(VLOOKUP(D979,#REF!,4,FALSE)," ")</f>
        <v xml:space="preserve"> </v>
      </c>
      <c r="F979" s="2">
        <f t="shared" si="1"/>
        <v>0</v>
      </c>
      <c r="G979" s="2" t="str">
        <f>IFERROR(VLOOKUP(D979,#REF!,12,FALSE)," ")</f>
        <v xml:space="preserve"> </v>
      </c>
      <c r="H979" s="6"/>
      <c r="I979" s="6"/>
      <c r="J979" s="6"/>
      <c r="K979" s="6"/>
      <c r="L979" s="2"/>
      <c r="M979" s="2"/>
      <c r="N979" s="40"/>
    </row>
    <row r="980" spans="1:14" x14ac:dyDescent="0.25">
      <c r="A980" s="190"/>
      <c r="B980" s="178"/>
      <c r="C980" s="178"/>
      <c r="D980" s="6"/>
      <c r="E980" s="2" t="str">
        <f>IFERROR(VLOOKUP(D980,#REF!,4,FALSE)," ")</f>
        <v xml:space="preserve"> </v>
      </c>
      <c r="F980" s="2">
        <f t="shared" si="1"/>
        <v>0</v>
      </c>
      <c r="G980" s="2" t="str">
        <f>IFERROR(VLOOKUP(D980,#REF!,12,FALSE)," ")</f>
        <v xml:space="preserve"> </v>
      </c>
      <c r="H980" s="6"/>
      <c r="I980" s="6"/>
      <c r="J980" s="6"/>
      <c r="K980" s="6"/>
      <c r="L980" s="2"/>
      <c r="M980" s="2"/>
      <c r="N980" s="40"/>
    </row>
  </sheetData>
  <protectedRanges>
    <protectedRange sqref="K91" name="Rango1_22_1"/>
    <protectedRange sqref="K92" name="Rango1_14_1"/>
    <protectedRange sqref="K93" name="Rango1_20_1_1"/>
    <protectedRange sqref="G93:G94" name="Rango2_4_1_6_1"/>
    <protectedRange sqref="K97:K99" name="Rango1_21_1_1"/>
    <protectedRange sqref="K95" name="Rango1_15_1"/>
    <protectedRange sqref="D97:D99" name="Rango1_4_1_1"/>
    <protectedRange sqref="G97:G99" name="Rango2_4_1_7_1"/>
    <protectedRange sqref="G100" name="Rango2_4_1_9_1"/>
    <protectedRange sqref="O91" name="Rango2_4_1_4"/>
    <protectedRange sqref="O93" name="Rango2_4_1_6"/>
    <protectedRange sqref="O97:O99" name="Rango2_4_1_7"/>
    <protectedRange sqref="O92" name="Rango2_4_1_8"/>
    <protectedRange sqref="O100" name="Rango2_4_1_9"/>
    <protectedRange sqref="K246:K249" name="Rango1_3_1_1_1_2"/>
    <protectedRange sqref="K250:K251" name="Rango1_3_1_2_1_2"/>
    <protectedRange sqref="K257:K258" name="Rango1_3_1_4_1_2"/>
    <protectedRange sqref="K454:K455" name="Rango1_5_1_1_1_1_1_3"/>
  </protectedRanges>
  <mergeCells count="500">
    <mergeCell ref="E458:E463"/>
    <mergeCell ref="H458:H463"/>
    <mergeCell ref="I458:I463"/>
    <mergeCell ref="J458:J463"/>
    <mergeCell ref="D459:D461"/>
    <mergeCell ref="G459:G461"/>
    <mergeCell ref="D462:D463"/>
    <mergeCell ref="G462:G463"/>
    <mergeCell ref="D464:D474"/>
    <mergeCell ref="E464:E496"/>
    <mergeCell ref="G464:G474"/>
    <mergeCell ref="H464:H496"/>
    <mergeCell ref="I464:I496"/>
    <mergeCell ref="J464:J496"/>
    <mergeCell ref="D476:D478"/>
    <mergeCell ref="G476:G478"/>
    <mergeCell ref="D479:D486"/>
    <mergeCell ref="G479:G486"/>
    <mergeCell ref="D487:D493"/>
    <mergeCell ref="G487:G496"/>
    <mergeCell ref="A447:A457"/>
    <mergeCell ref="B447:B457"/>
    <mergeCell ref="C447:C457"/>
    <mergeCell ref="D447:D457"/>
    <mergeCell ref="E447:E457"/>
    <mergeCell ref="G447:G457"/>
    <mergeCell ref="H447:H457"/>
    <mergeCell ref="I447:I457"/>
    <mergeCell ref="J447:J457"/>
    <mergeCell ref="A442:A446"/>
    <mergeCell ref="B442:B446"/>
    <mergeCell ref="C442:C446"/>
    <mergeCell ref="D442:D446"/>
    <mergeCell ref="E442:E446"/>
    <mergeCell ref="G442:G446"/>
    <mergeCell ref="H442:H446"/>
    <mergeCell ref="I442:I446"/>
    <mergeCell ref="J442:J446"/>
    <mergeCell ref="A438:A441"/>
    <mergeCell ref="B438:B441"/>
    <mergeCell ref="C438:C441"/>
    <mergeCell ref="D438:D441"/>
    <mergeCell ref="E438:E441"/>
    <mergeCell ref="G438:G441"/>
    <mergeCell ref="H438:H441"/>
    <mergeCell ref="I438:I441"/>
    <mergeCell ref="J438:J441"/>
    <mergeCell ref="H424:H433"/>
    <mergeCell ref="I424:I433"/>
    <mergeCell ref="J424:J433"/>
    <mergeCell ref="A434:A437"/>
    <mergeCell ref="B434:B437"/>
    <mergeCell ref="C434:C437"/>
    <mergeCell ref="D434:D437"/>
    <mergeCell ref="E434:E437"/>
    <mergeCell ref="G434:G437"/>
    <mergeCell ref="H434:H437"/>
    <mergeCell ref="I434:I437"/>
    <mergeCell ref="J434:J437"/>
    <mergeCell ref="D419:D423"/>
    <mergeCell ref="E419:E423"/>
    <mergeCell ref="G419:G423"/>
    <mergeCell ref="A424:A433"/>
    <mergeCell ref="B424:B433"/>
    <mergeCell ref="C424:C433"/>
    <mergeCell ref="D424:D433"/>
    <mergeCell ref="E424:E433"/>
    <mergeCell ref="G424:G433"/>
    <mergeCell ref="A397:A399"/>
    <mergeCell ref="B397:B399"/>
    <mergeCell ref="C397:C399"/>
    <mergeCell ref="D397:D399"/>
    <mergeCell ref="E397:E399"/>
    <mergeCell ref="G397:G399"/>
    <mergeCell ref="H397:H423"/>
    <mergeCell ref="I397:I423"/>
    <mergeCell ref="J397:J423"/>
    <mergeCell ref="A400:A415"/>
    <mergeCell ref="B400:B415"/>
    <mergeCell ref="C400:C415"/>
    <mergeCell ref="D400:D415"/>
    <mergeCell ref="E400:E415"/>
    <mergeCell ref="G400:G415"/>
    <mergeCell ref="A416:A418"/>
    <mergeCell ref="B416:B418"/>
    <mergeCell ref="C416:C418"/>
    <mergeCell ref="D416:D418"/>
    <mergeCell ref="E416:E418"/>
    <mergeCell ref="G416:G418"/>
    <mergeCell ref="A419:A423"/>
    <mergeCell ref="B419:B423"/>
    <mergeCell ref="C419:C423"/>
    <mergeCell ref="A383:A396"/>
    <mergeCell ref="B383:B396"/>
    <mergeCell ref="C383:C396"/>
    <mergeCell ref="D383:D396"/>
    <mergeCell ref="E383:E396"/>
    <mergeCell ref="G383:G396"/>
    <mergeCell ref="H383:H396"/>
    <mergeCell ref="I383:I396"/>
    <mergeCell ref="J383:J396"/>
    <mergeCell ref="A364:A380"/>
    <mergeCell ref="B364:B380"/>
    <mergeCell ref="C364:C380"/>
    <mergeCell ref="D364:D380"/>
    <mergeCell ref="E364:E380"/>
    <mergeCell ref="G364:G380"/>
    <mergeCell ref="H364:H382"/>
    <mergeCell ref="I364:I382"/>
    <mergeCell ref="J364:J382"/>
    <mergeCell ref="A381:A382"/>
    <mergeCell ref="B381:B382"/>
    <mergeCell ref="C381:C382"/>
    <mergeCell ref="D381:D382"/>
    <mergeCell ref="E381:E382"/>
    <mergeCell ref="G381:G382"/>
    <mergeCell ref="A329:A363"/>
    <mergeCell ref="B329:B363"/>
    <mergeCell ref="C329:C363"/>
    <mergeCell ref="D329:D342"/>
    <mergeCell ref="E329:E363"/>
    <mergeCell ref="G329:G342"/>
    <mergeCell ref="H329:H363"/>
    <mergeCell ref="I329:I363"/>
    <mergeCell ref="J329:J363"/>
    <mergeCell ref="D343:D363"/>
    <mergeCell ref="G343:G363"/>
    <mergeCell ref="A318:A328"/>
    <mergeCell ref="B318:B328"/>
    <mergeCell ref="C318:C328"/>
    <mergeCell ref="D318:D328"/>
    <mergeCell ref="E318:E328"/>
    <mergeCell ref="G318:G328"/>
    <mergeCell ref="H318:H328"/>
    <mergeCell ref="I318:I328"/>
    <mergeCell ref="J318:J328"/>
    <mergeCell ref="A314:A317"/>
    <mergeCell ref="B314:B317"/>
    <mergeCell ref="C314:C317"/>
    <mergeCell ref="D314:D317"/>
    <mergeCell ref="E314:E317"/>
    <mergeCell ref="G314:G317"/>
    <mergeCell ref="H314:H317"/>
    <mergeCell ref="I314:I317"/>
    <mergeCell ref="J314:J317"/>
    <mergeCell ref="H308:H313"/>
    <mergeCell ref="I308:I313"/>
    <mergeCell ref="J308:J313"/>
    <mergeCell ref="A310:A312"/>
    <mergeCell ref="B310:B312"/>
    <mergeCell ref="C310:C312"/>
    <mergeCell ref="D310:D312"/>
    <mergeCell ref="E310:E312"/>
    <mergeCell ref="G310:G312"/>
    <mergeCell ref="A299:A306"/>
    <mergeCell ref="B299:B306"/>
    <mergeCell ref="C299:C306"/>
    <mergeCell ref="D299:D306"/>
    <mergeCell ref="E299:E306"/>
    <mergeCell ref="G299:G306"/>
    <mergeCell ref="H299:H307"/>
    <mergeCell ref="I299:I307"/>
    <mergeCell ref="J299:J307"/>
    <mergeCell ref="A277:A298"/>
    <mergeCell ref="B277:B298"/>
    <mergeCell ref="C277:C298"/>
    <mergeCell ref="D277:D298"/>
    <mergeCell ref="E277:E298"/>
    <mergeCell ref="G277:G298"/>
    <mergeCell ref="H277:H298"/>
    <mergeCell ref="I277:I298"/>
    <mergeCell ref="J277:J298"/>
    <mergeCell ref="A263:A269"/>
    <mergeCell ref="B263:B269"/>
    <mergeCell ref="C263:C269"/>
    <mergeCell ref="D263:D269"/>
    <mergeCell ref="E263:E269"/>
    <mergeCell ref="G263:G276"/>
    <mergeCell ref="H263:H276"/>
    <mergeCell ref="I263:I276"/>
    <mergeCell ref="J263:J276"/>
    <mergeCell ref="A270:A271"/>
    <mergeCell ref="B270:B271"/>
    <mergeCell ref="C270:C271"/>
    <mergeCell ref="D270:D271"/>
    <mergeCell ref="E270:E271"/>
    <mergeCell ref="A272:A273"/>
    <mergeCell ref="B272:B273"/>
    <mergeCell ref="C272:C273"/>
    <mergeCell ref="D272:D273"/>
    <mergeCell ref="E272:E273"/>
    <mergeCell ref="A274:A275"/>
    <mergeCell ref="B274:B275"/>
    <mergeCell ref="C274:C275"/>
    <mergeCell ref="D274:D275"/>
    <mergeCell ref="E274:E275"/>
    <mergeCell ref="A246:A249"/>
    <mergeCell ref="B246:B249"/>
    <mergeCell ref="C246:C249"/>
    <mergeCell ref="D246:D249"/>
    <mergeCell ref="E246:E249"/>
    <mergeCell ref="G246:G249"/>
    <mergeCell ref="H246:H262"/>
    <mergeCell ref="I246:I262"/>
    <mergeCell ref="J246:J262"/>
    <mergeCell ref="A250:A260"/>
    <mergeCell ref="B250:B260"/>
    <mergeCell ref="C250:C260"/>
    <mergeCell ref="D250:D260"/>
    <mergeCell ref="E250:E260"/>
    <mergeCell ref="G250:G260"/>
    <mergeCell ref="A261:A262"/>
    <mergeCell ref="B261:B262"/>
    <mergeCell ref="C261:C262"/>
    <mergeCell ref="D261:D262"/>
    <mergeCell ref="E261:E262"/>
    <mergeCell ref="G261:G262"/>
    <mergeCell ref="A163:A164"/>
    <mergeCell ref="B163:B164"/>
    <mergeCell ref="C163:C164"/>
    <mergeCell ref="D163:D164"/>
    <mergeCell ref="E163:E164"/>
    <mergeCell ref="F163:F164"/>
    <mergeCell ref="G166:G167"/>
    <mergeCell ref="F166:F167"/>
    <mergeCell ref="E166:E167"/>
    <mergeCell ref="D166:D167"/>
    <mergeCell ref="C166:C167"/>
    <mergeCell ref="B166:B167"/>
    <mergeCell ref="B39:B40"/>
    <mergeCell ref="C39:C40"/>
    <mergeCell ref="D39:D40"/>
    <mergeCell ref="E39:E40"/>
    <mergeCell ref="F39:F40"/>
    <mergeCell ref="P48:P49"/>
    <mergeCell ref="A48:A49"/>
    <mergeCell ref="B48:B49"/>
    <mergeCell ref="C48:C49"/>
    <mergeCell ref="D48:D49"/>
    <mergeCell ref="E48:E49"/>
    <mergeCell ref="F48:F49"/>
    <mergeCell ref="G48:G49"/>
    <mergeCell ref="H48:H49"/>
    <mergeCell ref="J48:J49"/>
    <mergeCell ref="M33:M34"/>
    <mergeCell ref="N33:N34"/>
    <mergeCell ref="O33:O34"/>
    <mergeCell ref="P33:P34"/>
    <mergeCell ref="J27:J28"/>
    <mergeCell ref="L27:L28"/>
    <mergeCell ref="M27:M28"/>
    <mergeCell ref="P39:P40"/>
    <mergeCell ref="A46:A47"/>
    <mergeCell ref="B46:B47"/>
    <mergeCell ref="C46:C47"/>
    <mergeCell ref="D46:D47"/>
    <mergeCell ref="E46:E47"/>
    <mergeCell ref="F46:F47"/>
    <mergeCell ref="G46:G47"/>
    <mergeCell ref="H46:H47"/>
    <mergeCell ref="I46:I47"/>
    <mergeCell ref="J46:J47"/>
    <mergeCell ref="L46:L47"/>
    <mergeCell ref="M46:M47"/>
    <mergeCell ref="N46:N47"/>
    <mergeCell ref="O46:O47"/>
    <mergeCell ref="P46:P47"/>
    <mergeCell ref="A39:A40"/>
    <mergeCell ref="C33:C34"/>
    <mergeCell ref="D33:D34"/>
    <mergeCell ref="E33:E34"/>
    <mergeCell ref="F33:F34"/>
    <mergeCell ref="G33:G34"/>
    <mergeCell ref="H33:H34"/>
    <mergeCell ref="I33:I34"/>
    <mergeCell ref="J33:J34"/>
    <mergeCell ref="L33:L34"/>
    <mergeCell ref="P20:P21"/>
    <mergeCell ref="E4:E5"/>
    <mergeCell ref="F4:F5"/>
    <mergeCell ref="G4:G5"/>
    <mergeCell ref="H4:H5"/>
    <mergeCell ref="I4:I5"/>
    <mergeCell ref="J4:J5"/>
    <mergeCell ref="L4:L5"/>
    <mergeCell ref="A27:A28"/>
    <mergeCell ref="B27:B28"/>
    <mergeCell ref="C27:C28"/>
    <mergeCell ref="D27:D28"/>
    <mergeCell ref="E27:E28"/>
    <mergeCell ref="F27:F28"/>
    <mergeCell ref="G27:G28"/>
    <mergeCell ref="H27:H28"/>
    <mergeCell ref="I27:I28"/>
    <mergeCell ref="P27:P28"/>
    <mergeCell ref="P198:P203"/>
    <mergeCell ref="I198:I203"/>
    <mergeCell ref="G198:G203"/>
    <mergeCell ref="O88:O92"/>
    <mergeCell ref="O95:O96"/>
    <mergeCell ref="O97:O100"/>
    <mergeCell ref="O93:O94"/>
    <mergeCell ref="N188:N191"/>
    <mergeCell ref="O188:O191"/>
    <mergeCell ref="P188:P191"/>
    <mergeCell ref="J192:J197"/>
    <mergeCell ref="N192:N197"/>
    <mergeCell ref="O192:O197"/>
    <mergeCell ref="P192:P197"/>
    <mergeCell ref="J188:J191"/>
    <mergeCell ref="N180:N183"/>
    <mergeCell ref="O180:O183"/>
    <mergeCell ref="P180:P183"/>
    <mergeCell ref="I180:I183"/>
    <mergeCell ref="G180:G183"/>
    <mergeCell ref="G163:G164"/>
    <mergeCell ref="N184:N187"/>
    <mergeCell ref="O184:O187"/>
    <mergeCell ref="P184:P187"/>
    <mergeCell ref="C212:C219"/>
    <mergeCell ref="F212:F219"/>
    <mergeCell ref="G212:G219"/>
    <mergeCell ref="H212:H219"/>
    <mergeCell ref="I212:I219"/>
    <mergeCell ref="M4:M5"/>
    <mergeCell ref="N4:N5"/>
    <mergeCell ref="N198:N203"/>
    <mergeCell ref="O198:O203"/>
    <mergeCell ref="O4:O5"/>
    <mergeCell ref="N27:N28"/>
    <mergeCell ref="O27:O28"/>
    <mergeCell ref="G39:G40"/>
    <mergeCell ref="H39:H40"/>
    <mergeCell ref="I39:I40"/>
    <mergeCell ref="J39:J40"/>
    <mergeCell ref="L39:L40"/>
    <mergeCell ref="M39:M40"/>
    <mergeCell ref="N39:N40"/>
    <mergeCell ref="O39:O40"/>
    <mergeCell ref="L48:L49"/>
    <mergeCell ref="M48:M49"/>
    <mergeCell ref="N48:N49"/>
    <mergeCell ref="O48:O49"/>
    <mergeCell ref="A198:A203"/>
    <mergeCell ref="B198:B203"/>
    <mergeCell ref="C198:C203"/>
    <mergeCell ref="D198:D203"/>
    <mergeCell ref="E198:E203"/>
    <mergeCell ref="F198:F203"/>
    <mergeCell ref="H198:H203"/>
    <mergeCell ref="J198:J203"/>
    <mergeCell ref="J204:J207"/>
    <mergeCell ref="I204:I207"/>
    <mergeCell ref="H204:H207"/>
    <mergeCell ref="G204:G207"/>
    <mergeCell ref="F204:F207"/>
    <mergeCell ref="E204:E207"/>
    <mergeCell ref="F188:F191"/>
    <mergeCell ref="I188:I191"/>
    <mergeCell ref="A192:A197"/>
    <mergeCell ref="B192:B197"/>
    <mergeCell ref="C192:C197"/>
    <mergeCell ref="D192:D197"/>
    <mergeCell ref="E192:E197"/>
    <mergeCell ref="F192:F197"/>
    <mergeCell ref="G192:G197"/>
    <mergeCell ref="H192:H197"/>
    <mergeCell ref="A188:A191"/>
    <mergeCell ref="B188:B191"/>
    <mergeCell ref="C188:C191"/>
    <mergeCell ref="D188:D191"/>
    <mergeCell ref="E188:E191"/>
    <mergeCell ref="G188:G191"/>
    <mergeCell ref="H188:H191"/>
    <mergeCell ref="F184:F187"/>
    <mergeCell ref="A180:A183"/>
    <mergeCell ref="B180:B183"/>
    <mergeCell ref="C180:C183"/>
    <mergeCell ref="D180:D183"/>
    <mergeCell ref="E180:E183"/>
    <mergeCell ref="H180:H183"/>
    <mergeCell ref="J180:J183"/>
    <mergeCell ref="F180:F183"/>
    <mergeCell ref="A184:A187"/>
    <mergeCell ref="B184:B187"/>
    <mergeCell ref="C184:C187"/>
    <mergeCell ref="D184:D187"/>
    <mergeCell ref="E184:E187"/>
    <mergeCell ref="G184:G187"/>
    <mergeCell ref="H184:H187"/>
    <mergeCell ref="J184:J187"/>
    <mergeCell ref="G159:G161"/>
    <mergeCell ref="E159:E161"/>
    <mergeCell ref="D159:D161"/>
    <mergeCell ref="C159:C161"/>
    <mergeCell ref="A159:A161"/>
    <mergeCell ref="B159:B161"/>
    <mergeCell ref="F159:F161"/>
    <mergeCell ref="G154:G158"/>
    <mergeCell ref="F154:F158"/>
    <mergeCell ref="E154:E158"/>
    <mergeCell ref="D154:D158"/>
    <mergeCell ref="C154:C158"/>
    <mergeCell ref="B154:B158"/>
    <mergeCell ref="A154:A158"/>
    <mergeCell ref="A150:A152"/>
    <mergeCell ref="D136:D137"/>
    <mergeCell ref="D138:D140"/>
    <mergeCell ref="E138:E140"/>
    <mergeCell ref="G136:G137"/>
    <mergeCell ref="G138:G140"/>
    <mergeCell ref="A138:A140"/>
    <mergeCell ref="B138:B140"/>
    <mergeCell ref="C138:C140"/>
    <mergeCell ref="A136:A137"/>
    <mergeCell ref="B136:B137"/>
    <mergeCell ref="C136:C137"/>
    <mergeCell ref="F136:F137"/>
    <mergeCell ref="F138:F140"/>
    <mergeCell ref="J128:J129"/>
    <mergeCell ref="K128:K129"/>
    <mergeCell ref="M128:M129"/>
    <mergeCell ref="G150:G152"/>
    <mergeCell ref="F150:F152"/>
    <mergeCell ref="E150:E152"/>
    <mergeCell ref="D150:D152"/>
    <mergeCell ref="C150:C152"/>
    <mergeCell ref="B150:B152"/>
    <mergeCell ref="A1:P1"/>
    <mergeCell ref="A2:B2"/>
    <mergeCell ref="H2:J2"/>
    <mergeCell ref="D2:G2"/>
    <mergeCell ref="K2:M2"/>
    <mergeCell ref="N2:P2"/>
    <mergeCell ref="D4:D5"/>
    <mergeCell ref="L118:L119"/>
    <mergeCell ref="M118:M119"/>
    <mergeCell ref="P4:P5"/>
    <mergeCell ref="A20:A21"/>
    <mergeCell ref="B20:B21"/>
    <mergeCell ref="C20:C21"/>
    <mergeCell ref="D20:D21"/>
    <mergeCell ref="E20:E21"/>
    <mergeCell ref="F20:F21"/>
    <mergeCell ref="G20:G21"/>
    <mergeCell ref="H20:H21"/>
    <mergeCell ref="I20:I21"/>
    <mergeCell ref="J20:J21"/>
    <mergeCell ref="L20:L21"/>
    <mergeCell ref="M20:M21"/>
    <mergeCell ref="N20:N21"/>
    <mergeCell ref="O20:O21"/>
    <mergeCell ref="P208:P211"/>
    <mergeCell ref="D212:D219"/>
    <mergeCell ref="A212:A219"/>
    <mergeCell ref="B212:B219"/>
    <mergeCell ref="K105:K107"/>
    <mergeCell ref="L105:L107"/>
    <mergeCell ref="M105:M107"/>
    <mergeCell ref="C115:C116"/>
    <mergeCell ref="D115:D116"/>
    <mergeCell ref="G115:G116"/>
    <mergeCell ref="J115:J116"/>
    <mergeCell ref="F115:F116"/>
    <mergeCell ref="F118:F119"/>
    <mergeCell ref="C118:C119"/>
    <mergeCell ref="D118:D119"/>
    <mergeCell ref="G118:G119"/>
    <mergeCell ref="J118:J119"/>
    <mergeCell ref="K118:K119"/>
    <mergeCell ref="A128:A129"/>
    <mergeCell ref="B128:B129"/>
    <mergeCell ref="F128:F129"/>
    <mergeCell ref="C128:C129"/>
    <mergeCell ref="D128:D129"/>
    <mergeCell ref="G128:G129"/>
    <mergeCell ref="O212:O219"/>
    <mergeCell ref="E212:E219"/>
    <mergeCell ref="J212:J219"/>
    <mergeCell ref="N212:N219"/>
    <mergeCell ref="P212:P219"/>
    <mergeCell ref="D204:D207"/>
    <mergeCell ref="C204:C207"/>
    <mergeCell ref="B204:B207"/>
    <mergeCell ref="A204:A207"/>
    <mergeCell ref="O204:O207"/>
    <mergeCell ref="A208:A211"/>
    <mergeCell ref="B208:B211"/>
    <mergeCell ref="C208:C211"/>
    <mergeCell ref="D208:D211"/>
    <mergeCell ref="E208:E211"/>
    <mergeCell ref="G208:G211"/>
    <mergeCell ref="H208:H211"/>
    <mergeCell ref="I208:I211"/>
    <mergeCell ref="J208:J211"/>
    <mergeCell ref="N208:N211"/>
    <mergeCell ref="O208:O211"/>
    <mergeCell ref="F208:F211"/>
    <mergeCell ref="N204:N207"/>
    <mergeCell ref="P204:P207"/>
  </mergeCells>
  <dataValidations count="36">
    <dataValidation type="list" allowBlank="1" showInputMessage="1" showErrorMessage="1" sqref="C55:C87 C497:C980">
      <formula1>$Z$62:$Z$65</formula1>
    </dataValidation>
    <dataValidation type="list" allowBlank="1" showInputMessage="1" showErrorMessage="1" sqref="N55:N87 N497:N980">
      <formula1>$DO$3:$DO$54</formula1>
    </dataValidation>
    <dataValidation type="list" showInputMessage="1" showErrorMessage="1" sqref="I48:I54 I497:J980 D497:D980">
      <formula1>CÓDIGO</formula1>
    </dataValidation>
    <dataValidation type="list" showInputMessage="1" showErrorMessage="1" promptTitle="Código" sqref="H497:H980">
      <formula1>CÓDIGO</formula1>
    </dataValidation>
    <dataValidation type="list" allowBlank="1" showInputMessage="1" showErrorMessage="1" sqref="C4:C20 C22:C27 C29:C33 C35:C39 C50:C54 C41:C46 C48 P168:P180 P153 P150 C132:C136 C141:C144 C138 C212 C204 C208 C246 C250 C261 C263 C270 C272 C299 C274 C276:C277 C307:C310 C313:C314 C434 C318 C381 C383 C397 C400 C416 C419 C424 C438 C442 C447 C329 C364 P55:P131">
      <formula1>#REF!</formula1>
    </dataValidation>
    <dataValidation type="list" allowBlank="1" showInputMessage="1" showErrorMessage="1" sqref="C120:C128 C117:C118 C101:C115">
      <formula1>$AA$64:$AA$67</formula1>
    </dataValidation>
    <dataValidation type="list" allowBlank="1" showInputMessage="1" showErrorMessage="1" sqref="C130:C131">
      <formula1>$AA$63:$AA$66</formula1>
    </dataValidation>
    <dataValidation type="list" allowBlank="1" showInputMessage="1" showErrorMessage="1" sqref="N132:N149">
      <formula1>$DQ$3:$DQ$54</formula1>
    </dataValidation>
    <dataValidation type="list" allowBlank="1" showInputMessage="1" showErrorMessage="1" sqref="C145:C149">
      <formula1>$AB$63:$AB$66</formula1>
    </dataValidation>
    <dataValidation type="list" allowBlank="1" showInputMessage="1" showErrorMessage="1" sqref="C150">
      <formula1>$AB$78:$AB$81</formula1>
    </dataValidation>
    <dataValidation type="list" allowBlank="1" showInputMessage="1" showErrorMessage="1" sqref="N153">
      <formula1>$DR$3:$DR$54</formula1>
    </dataValidation>
    <dataValidation type="list" allowBlank="1" showInputMessage="1" showErrorMessage="1" sqref="C153 C168:C179">
      <formula1>$AC$74:$AC$77</formula1>
    </dataValidation>
    <dataValidation type="list" allowBlank="1" showInputMessage="1" showErrorMessage="1" sqref="N180 N198 N192 N188 N184 N154:N161">
      <formula1>$DS$3:$DS$54</formula1>
    </dataValidation>
    <dataValidation type="list" allowBlank="1" showInputMessage="1" showErrorMessage="1" sqref="C154 C159">
      <formula1>$AD$74:$AD$77</formula1>
    </dataValidation>
    <dataValidation type="list" allowBlank="1" showInputMessage="1" showErrorMessage="1" sqref="N168:N179 N88:N100">
      <formula1>$DT$3:$DT$54</formula1>
    </dataValidation>
    <dataValidation type="list" allowBlank="1" showInputMessage="1" showErrorMessage="1" sqref="C180 C184 C188">
      <formula1>$AD$73:$AD$76</formula1>
    </dataValidation>
    <dataValidation type="decimal" operator="greaterThanOrEqual" allowBlank="1" showInputMessage="1" showErrorMessage="1" sqref="G93:G95 G97:G100 O95 O93">
      <formula1>0</formula1>
    </dataValidation>
    <dataValidation operator="greaterThanOrEqual" allowBlank="1" showInputMessage="1" showErrorMessage="1" sqref="K91:K93 K97:K100 K95"/>
    <dataValidation type="list" allowBlank="1" showInputMessage="1" showErrorMessage="1" sqref="N6:N20 N50:N54 N41:N46 N35:N38 N29:N33 N22:N27 N4">
      <formula1>$DT$3:$DT$7</formula1>
    </dataValidation>
    <dataValidation type="list" allowBlank="1" showInputMessage="1" showErrorMessage="1" sqref="P4">
      <formula1>$DT$10:$DT$11</formula1>
    </dataValidation>
    <dataValidation type="list" allowBlank="1" showInputMessage="1" showErrorMessage="1" sqref="N204 N212 N208">
      <formula1>$DT$3:$DT$21</formula1>
    </dataValidation>
    <dataValidation type="list" allowBlank="1" showInputMessage="1" showErrorMessage="1" sqref="P204 P212 P208">
      <formula1>$DT$35:$DT$41</formula1>
    </dataValidation>
    <dataValidation type="list" allowBlank="1" showInputMessage="1" showErrorMessage="1" sqref="C220">
      <formula1>$AK$53:$AK$56</formula1>
    </dataValidation>
    <dataValidation type="list" allowBlank="1" showInputMessage="1" showErrorMessage="1" sqref="P220">
      <formula1>$DZ$8:$DZ$9</formula1>
    </dataValidation>
    <dataValidation type="list" allowBlank="1" showInputMessage="1" showErrorMessage="1" sqref="C221 C223:C224">
      <formula1>$AK$51:$AK$54</formula1>
    </dataValidation>
    <dataValidation type="list" allowBlank="1" showInputMessage="1" showErrorMessage="1" sqref="N222:N228">
      <formula1>$DZ$3:$DZ$5</formula1>
    </dataValidation>
    <dataValidation type="list" allowBlank="1" showInputMessage="1" showErrorMessage="1" sqref="C222 C225:C228">
      <formula1>$AK$47:$AK$50</formula1>
    </dataValidation>
    <dataValidation type="list" allowBlank="1" showInputMessage="1" showErrorMessage="1" sqref="C229:C245">
      <formula1>$AJ$53:$AJ$56</formula1>
    </dataValidation>
    <dataValidation type="list" allowBlank="1" showInputMessage="1" showErrorMessage="1" sqref="N229:N243">
      <formula1>$DY$3:$DY$6</formula1>
    </dataValidation>
    <dataValidation type="list" allowBlank="1" showInputMessage="1" showErrorMessage="1" sqref="P229:P231">
      <formula1>$DY$9:$DY$10</formula1>
    </dataValidation>
    <dataValidation type="list" allowBlank="1" showInputMessage="1" showErrorMessage="1" sqref="N101:N131">
      <formula1>$DP$3:$DP$54</formula1>
    </dataValidation>
    <dataValidation type="list" allowBlank="1" showInputMessage="1" showErrorMessage="1" sqref="C458:C486">
      <formula1>$AI$58:$AI$61</formula1>
    </dataValidation>
    <dataValidation type="list" allowBlank="1" showInputMessage="1" showErrorMessage="1" sqref="N458:N486">
      <formula1>$DX$3:$DX$9</formula1>
    </dataValidation>
    <dataValidation type="list" allowBlank="1" showInputMessage="1" showErrorMessage="1" sqref="N246:N457">
      <formula1>$DW$3:$DW$19</formula1>
    </dataValidation>
    <dataValidation type="list" allowBlank="1" showInputMessage="1" showErrorMessage="1" sqref="P246:P457">
      <formula1>$DW$30:$DW$32</formula1>
    </dataValidation>
    <dataValidation type="list" allowBlank="1" showInputMessage="1" showErrorMessage="1" sqref="C88:C100">
      <formula1>$Z$65:$Z$68</formula1>
    </dataValidation>
  </dataValidations>
  <pageMargins left="0.70866141732283472" right="0.70866141732283472" top="0.74803149606299213" bottom="0.74803149606299213" header="0.31496062992125984" footer="0.31496062992125984"/>
  <pageSetup paperSize="5" scale="70" orientation="portrait"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'E:\LEYLA BONET\LEYLA BONET\Plan de Acción 2022\PLANES DE ACCIÓN SECTORIAL\[Plan de acción 2022 SED.xlsx]Dependencias'!#REF!</xm:f>
          </x14:formula1>
          <xm:sqref>A55:B87</xm:sqref>
        </x14:dataValidation>
        <x14:dataValidation type="list" allowBlank="1" showInputMessage="1" showErrorMessage="1">
          <x14:formula1>
            <xm:f>'E:\LEYLA BONET\LEYLA BONET\Plan de Acción 2022\PLANES DE ACCIÓN SECTORIAL\[PLAN ACCION 2022-TIC.xlsx]Dependencias'!#REF!</xm:f>
          </x14:formula1>
          <xm:sqref>A130:B131</xm:sqref>
        </x14:dataValidation>
        <x14:dataValidation type="list" allowBlank="1" showInputMessage="1" showErrorMessage="1">
          <x14:formula1>
            <xm:f>'E:\LEYLA BONET\LEYLA BONET\Plan de Acción 2022\PLANES DE ACCIÓN SECTORIAL\[Agricultura Plan de acción 2022 v1.xlsx]Dependencias'!#REF!</xm:f>
          </x14:formula1>
          <xm:sqref>A132:B136 A138:B138 A141:B144</xm:sqref>
        </x14:dataValidation>
        <x14:dataValidation type="list" allowBlank="1" showInputMessage="1" showErrorMessage="1">
          <x14:formula1>
            <xm:f>'E:\LEYLA BONET\LEYLA BONET\Plan de Acción 2022\PLANES DE ACCIÓN SECTORIAL\[PLAN DE ACCION SI 2022-INFRAESTRUCTURA.xlsx]Dependencias'!#REF!</xm:f>
          </x14:formula1>
          <xm:sqref>A150:B150 A153:B154 A159:B159</xm:sqref>
        </x14:dataValidation>
        <x14:dataValidation type="list" allowBlank="1" showInputMessage="1" showErrorMessage="1">
          <x14:formula1>
            <xm:f>'E:\LEYLA BONET\LEYLA BONET\Plan de Acción 2022\PLANES DE ACCIÓN SECTORIAL\[Plan Acción Cultura Definitivo.xlsx]Dependencias'!#REF!</xm:f>
          </x14:formula1>
          <xm:sqref>A168:B179</xm:sqref>
        </x14:dataValidation>
        <x14:dataValidation type="list" allowBlank="1" showInputMessage="1" showErrorMessage="1">
          <x14:formula1>
            <xm:f>'E:\LEYLA BONET\LEYLA BONET\Plan de Acción 2022\PLANES DE ACCIÓN SECTORIAL\[Plan de Acción Medio Ambiente 2022.xlsx]Dependencias'!#REF!</xm:f>
          </x14:formula1>
          <xm:sqref>A180:B180 A184:B184 A188:B188 A192:B192 A198:B198</xm:sqref>
        </x14:dataValidation>
        <x14:dataValidation type="list" allowBlank="1" showInputMessage="1" showErrorMessage="1">
          <x14:formula1>
            <xm:f>'E:\LEYLA BONET\LEYLA BONET\Plan de Acción 2022\PLANES DE ACCIÓN SECTORIAL\[PLAN ACCIÓN POLÍTICA SOCIAL AJ 2022-ULTIMO-DEFINITIVO.xlsx]Dependencias'!#REF!</xm:f>
          </x14:formula1>
          <xm:sqref>A48:B48 A22:B27 A29:B39 A50:B54 A41:B46 A4:B20</xm:sqref>
        </x14:dataValidation>
        <x14:dataValidation type="list" allowBlank="1" showInputMessage="1" showErrorMessage="1">
          <x14:formula1>
            <xm:f>'E:\LEYLA BONET\LEYLA BONET\Plan de Acción 2022\PLANES DE ACCIÓN SECTORIAL\[OFICINA DE RIESGO - PLAN DE ACCION ODGRD 2022 ACTUALIZADO.xlsx]Dependencias'!#REF!</xm:f>
          </x14:formula1>
          <xm:sqref>A204:B204 A208:B208 A212:B212</xm:sqref>
        </x14:dataValidation>
        <x14:dataValidation type="list" allowBlank="1" showInputMessage="1" showErrorMessage="1">
          <x14:formula1>
            <xm:f>'E:\LEYLA BONET\LEYLA BONET\Plan de Acción 2022\PLANES DE ACCIÓN SECTORIAL\[Gobierno-Formato Plan de acción 2022 (denitivo).xlsx]Dependencias'!#REF!</xm:f>
          </x14:formula1>
          <xm:sqref>A221:A228</xm:sqref>
        </x14:dataValidation>
        <x14:dataValidation type="list" allowBlank="1" showInputMessage="1" showErrorMessage="1">
          <x14:formula1>
            <xm:f>'E:\LEYLA BONET\LEYLA BONET\Plan de Acción 2022\PLANES DE ACCIÓN SECTORIAL\[Formato Plan de acción 2022 OAPAZ.xlsx]Dependencias'!#REF!</xm:f>
          </x14:formula1>
          <xm:sqref>A229:B245</xm:sqref>
        </x14:dataValidation>
        <x14:dataValidation type="list" allowBlank="1" showInputMessage="1" showErrorMessage="1">
          <x14:formula1>
            <xm:f>'E:\LEYLA BONET\LEYLA BONET\Plan de Acción 2022\PLANES DE ACCIÓN SECTORIAL\[PLAN DE ACCION-DEPORTES.xlsx]Dependencias'!#REF!</xm:f>
          </x14:formula1>
          <xm:sqref>A101:B128</xm:sqref>
        </x14:dataValidation>
        <x14:dataValidation type="list" allowBlank="1" showInputMessage="1" showErrorMessage="1">
          <x14:formula1>
            <xm:f>'C:\Users\LEILA BONET\Downloads\[plan accion2022a26aaafcd120b873cc717530386e92b123122021 (1).xlsx]Dependencias'!#REF!</xm:f>
          </x14:formula1>
          <xm:sqref>A246:B246 A250:B250 A261:B261 A263:B263 A270:B270 A272:B272 A299:B299 A274:B274 A276:B277 A307:B310 A313:B314 A434:B434 A318:B318 A381:B381 A383:B383 A397:B397 A400:B400 A416:B416 A419:B419 A424:B424 A438:B438 A442:B442 A447:B447 A329:B329 A364:B364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25" sqref="A25"/>
    </sheetView>
  </sheetViews>
  <sheetFormatPr baseColWidth="10" defaultRowHeight="15" x14ac:dyDescent="0.25"/>
  <cols>
    <col min="1" max="1" width="54" bestFit="1" customWidth="1"/>
    <col min="2" max="2" width="35.140625" customWidth="1"/>
  </cols>
  <sheetData>
    <row r="1" spans="1:2" ht="29.25" customHeight="1" x14ac:dyDescent="0.25">
      <c r="A1" s="16" t="s">
        <v>48</v>
      </c>
      <c r="B1" s="16" t="s">
        <v>1</v>
      </c>
    </row>
    <row r="2" spans="1:2" x14ac:dyDescent="0.25">
      <c r="A2" s="1" t="s">
        <v>67</v>
      </c>
      <c r="B2" s="1" t="s">
        <v>68</v>
      </c>
    </row>
    <row r="3" spans="1:2" x14ac:dyDescent="0.25">
      <c r="A3" s="1" t="s">
        <v>28</v>
      </c>
      <c r="B3" s="1" t="s">
        <v>59</v>
      </c>
    </row>
    <row r="4" spans="1:2" x14ac:dyDescent="0.25">
      <c r="A4" s="1" t="s">
        <v>29</v>
      </c>
      <c r="B4" s="1" t="s">
        <v>55</v>
      </c>
    </row>
    <row r="5" spans="1:2" x14ac:dyDescent="0.25">
      <c r="A5" s="1" t="s">
        <v>30</v>
      </c>
      <c r="B5" s="1" t="s">
        <v>50</v>
      </c>
    </row>
    <row r="6" spans="1:2" x14ac:dyDescent="0.25">
      <c r="A6" s="1" t="s">
        <v>31</v>
      </c>
      <c r="B6" s="1"/>
    </row>
    <row r="7" spans="1:2" x14ac:dyDescent="0.25">
      <c r="A7" s="1" t="s">
        <v>32</v>
      </c>
      <c r="B7" s="1" t="s">
        <v>51</v>
      </c>
    </row>
    <row r="8" spans="1:2" x14ac:dyDescent="0.25">
      <c r="A8" s="28" t="s">
        <v>33</v>
      </c>
      <c r="B8" s="28" t="s">
        <v>69</v>
      </c>
    </row>
    <row r="9" spans="1:2" x14ac:dyDescent="0.25">
      <c r="A9" s="1" t="s">
        <v>34</v>
      </c>
      <c r="B9" s="1" t="s">
        <v>52</v>
      </c>
    </row>
    <row r="10" spans="1:2" x14ac:dyDescent="0.25">
      <c r="A10" s="1" t="s">
        <v>35</v>
      </c>
    </row>
    <row r="11" spans="1:2" x14ac:dyDescent="0.25">
      <c r="A11" s="28" t="s">
        <v>36</v>
      </c>
      <c r="B11" s="28" t="s">
        <v>101</v>
      </c>
    </row>
    <row r="12" spans="1:2" x14ac:dyDescent="0.25">
      <c r="A12" s="28" t="s">
        <v>37</v>
      </c>
      <c r="B12" s="28" t="s">
        <v>54</v>
      </c>
    </row>
    <row r="13" spans="1:2" ht="30" x14ac:dyDescent="0.25">
      <c r="A13" s="17" t="s">
        <v>71</v>
      </c>
      <c r="B13" s="18" t="s">
        <v>70</v>
      </c>
    </row>
    <row r="14" spans="1:2" x14ac:dyDescent="0.25">
      <c r="A14" s="28" t="s">
        <v>38</v>
      </c>
      <c r="B14" s="28"/>
    </row>
    <row r="15" spans="1:2" x14ac:dyDescent="0.25">
      <c r="A15" s="28" t="s">
        <v>39</v>
      </c>
      <c r="B15" s="28" t="s">
        <v>56</v>
      </c>
    </row>
    <row r="16" spans="1:2" x14ac:dyDescent="0.25">
      <c r="A16" s="1" t="s">
        <v>40</v>
      </c>
      <c r="B16" t="s">
        <v>100</v>
      </c>
    </row>
    <row r="17" spans="1:2" x14ac:dyDescent="0.25">
      <c r="A17" s="1" t="s">
        <v>41</v>
      </c>
      <c r="B17" s="1" t="s">
        <v>57</v>
      </c>
    </row>
    <row r="18" spans="1:2" x14ac:dyDescent="0.25">
      <c r="A18" s="28" t="s">
        <v>42</v>
      </c>
      <c r="B18" s="28" t="s">
        <v>58</v>
      </c>
    </row>
    <row r="19" spans="1:2" x14ac:dyDescent="0.25">
      <c r="A19" s="28" t="s">
        <v>43</v>
      </c>
      <c r="B19" s="28" t="s">
        <v>49</v>
      </c>
    </row>
    <row r="20" spans="1:2" x14ac:dyDescent="0.25">
      <c r="A20" s="28" t="s">
        <v>44</v>
      </c>
      <c r="B20" s="28" t="s">
        <v>60</v>
      </c>
    </row>
    <row r="21" spans="1:2" x14ac:dyDescent="0.25">
      <c r="A21" s="28" t="s">
        <v>45</v>
      </c>
      <c r="B21" s="28" t="s">
        <v>66</v>
      </c>
    </row>
    <row r="22" spans="1:2" x14ac:dyDescent="0.25">
      <c r="A22" s="28" t="s">
        <v>46</v>
      </c>
      <c r="B22" s="28" t="s">
        <v>53</v>
      </c>
    </row>
    <row r="23" spans="1:2" x14ac:dyDescent="0.25">
      <c r="A23" s="1" t="s">
        <v>47</v>
      </c>
      <c r="B23" s="1"/>
    </row>
    <row r="24" spans="1:2" x14ac:dyDescent="0.25">
      <c r="A24" t="s">
        <v>63</v>
      </c>
    </row>
    <row r="25" spans="1:2" ht="30" x14ac:dyDescent="0.25">
      <c r="A25" s="30" t="s">
        <v>65</v>
      </c>
      <c r="B25" s="28" t="s">
        <v>64</v>
      </c>
    </row>
  </sheetData>
  <sortState ref="B2:B24">
    <sortCondition ref="B2:B24"/>
  </sortState>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ia xmlns="9459fd2a-46a2-4c7b-8c24-2e73cec55239" xsi:nil="true"/>
    <Language xmlns="http://schemas.microsoft.com/sharepoint/v3">Inglés</Language>
    <_Source xmlns="http://schemas.microsoft.com/sharepoint/v3/fields" xsi:nil="true"/>
    <_DCDateModified xmlns="http://schemas.microsoft.com/sharepoint/v3/fields" xsi:nil="true"/>
    <Municipio xmlns="9459fd2a-46a2-4c7b-8c24-2e73cec55239" xsi:nil="true"/>
    <_Publisher xmlns="http://schemas.microsoft.com/sharepoint/v3/fields" xsi:nil="true"/>
    <_Relation xmlns="http://schemas.microsoft.com/sharepoint/v3/fields" xsi:nil="true"/>
    <Departamento xmlns="9459fd2a-46a2-4c7b-8c24-2e73cec55239" xsi:nil="true"/>
    <_Contributor xmlns="http://schemas.microsoft.com/sharepoint/v3/fields" xsi:nil="true"/>
    <_Format xmlns="http://schemas.microsoft.com/sharepoint/v3/fields"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DNPOI-40-4071</_dlc_DocId>
    <_dlc_DocIdUrl xmlns="af7f7f6b-44e7-444a-90a4-d02bbf46acb6">
      <Url>https://colaboracion.dnp.gov.co/CDT/_layouts/15/DocIdRedir.aspx?ID=DNPOI-40-4071</Url>
      <Description>DNPOI-40-4071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0" ma:contentTypeDescription="Tipo de contenido basico DNP" ma:contentTypeScope="" ma:versionID="15e456d0708bc61a475b606219aec97c">
  <xsd:schema xmlns:xsd="http://www.w3.org/2001/XMLSchema" xmlns:xs="http://www.w3.org/2001/XMLSchema" xmlns:p="http://schemas.microsoft.com/office/2006/metadata/properties" xmlns:ns1="http://schemas.microsoft.com/sharepoint/v3" xmlns:ns2="9459fd2a-46a2-4c7b-8c24-2e73cec55239" xmlns:ns3="http://schemas.microsoft.com/sharepoint/v3/fields" xmlns:ns4="af7f7f6b-44e7-444a-90a4-d02bbf46acb6" targetNamespace="http://schemas.microsoft.com/office/2006/metadata/properties" ma:root="true" ma:fieldsID="38d3a1ef729d95ee19eef1932be05a86" ns1:_="" ns2:_="" ns3:_="" ns4:_="">
    <xsd:import namespace="http://schemas.microsoft.com/sharepoint/v3"/>
    <xsd:import namespace="9459fd2a-46a2-4c7b-8c24-2e73cec55239"/>
    <xsd:import namespace="http://schemas.microsoft.com/sharepoint/v3/fields"/>
    <xsd:import namespace="af7f7f6b-44e7-444a-90a4-d02bbf46acb6"/>
    <xsd:element name="properties">
      <xsd:complexType>
        <xsd:sequence>
          <xsd:element name="documentManagement">
            <xsd:complexType>
              <xsd:all>
                <xsd:element ref="ns2:Categoria" minOccurs="0"/>
                <xsd:element ref="ns2:Departamento" minOccurs="0"/>
                <xsd:element ref="ns2:Municipio" minOccurs="0"/>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Categoria" ma:index="1"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Departamento" ma:index="2" nillable="true" ma:displayName="Departamento" ma:list="{2ad6fcd9-6684-4234-b7e4-ca1d888e24eb}" ma:internalName="Departamento" ma:showField="Title">
      <xsd:simpleType>
        <xsd:restriction base="dms:Lookup"/>
      </xsd:simpleType>
    </xsd:element>
    <xsd:element name="Municipio" ma:index="3" nillable="true" ma:displayName="Municipio" ma:list="{cb1b11e2-5a7b-43ce-8189-2c49684cafd4}" ma:internalName="Municipio"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10" nillable="true" ma:displayName="Formato" ma:description="Tipo de medio, formato de archivo o dimensiones" ma:internalName="_Format">
      <xsd:simpleType>
        <xsd:restriction base="dms:Text"/>
      </xsd:simpleType>
    </xsd:element>
    <xsd:element name="_Identifier" ma:index="11"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3" nillable="true" ma:displayName="Redactor" ma:description="La persona, organización o servicio que publicó este recurso" ma:internalName="_Publisher">
      <xsd:simpleType>
        <xsd:restriction base="dms:Text"/>
      </xsd:simpleType>
    </xsd:element>
    <xsd:element name="_Relation" ma:index="14" nillable="true" ma:displayName="Relación" ma:description="Referencias a los recursos relacionados" ma:internalName="_Relation">
      <xsd:simpleType>
        <xsd:restriction base="dms:Note">
          <xsd:maxLength value="255"/>
        </xsd:restriction>
      </xsd:simpleType>
    </xsd:element>
    <xsd:element name="_RightsManagement" ma:index="15"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6" nillable="true" ma:displayName="Origen" ma:description="Referencias a los recursos de los que se deriva este recurso" ma:internalName="_Source">
      <xsd:simpleType>
        <xsd:restriction base="dms:Note">
          <xsd:maxLength value="255"/>
        </xsd:restriction>
      </xsd:simpleType>
    </xsd:element>
    <xsd:element name="_ResourceType" ma:index="20"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inOccurs="0" maxOccurs="1" ma:index="19" ma:displayName="Título"/>
        <xsd:element ref="dc:subject" minOccurs="0" maxOccurs="1" ma:index="18" ma:displayName="Asunto"/>
        <xsd:element ref="dc:description" minOccurs="0" maxOccurs="1" ma:index="9" ma:displayName="Description"/>
        <xsd:element name="keywords" minOccurs="0" maxOccurs="1" type="xsd:string" ma:index="17"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B8D00A-D2CD-45AA-84C3-7D9AC0A544F5}">
  <ds:schemaRefs>
    <ds:schemaRef ds:uri="http://schemas.microsoft.com/office/2006/documentManagement/types"/>
    <ds:schemaRef ds:uri="9459fd2a-46a2-4c7b-8c24-2e73cec55239"/>
    <ds:schemaRef ds:uri="http://purl.org/dc/terms/"/>
    <ds:schemaRef ds:uri="http://schemas.microsoft.com/office/infopath/2007/PartnerControls"/>
    <ds:schemaRef ds:uri="http://schemas.openxmlformats.org/package/2006/metadata/core-properties"/>
    <ds:schemaRef ds:uri="http://schemas.microsoft.com/office/2006/metadata/properties"/>
    <ds:schemaRef ds:uri="af7f7f6b-44e7-444a-90a4-d02bbf46acb6"/>
    <ds:schemaRef ds:uri="http://www.w3.org/XML/1998/namespace"/>
    <ds:schemaRef ds:uri="http://schemas.microsoft.com/sharepoint/v3/fields"/>
    <ds:schemaRef ds:uri="http://schemas.microsoft.com/sharepoint/v3"/>
    <ds:schemaRef ds:uri="http://purl.org/dc/dcmitype/"/>
    <ds:schemaRef ds:uri="http://purl.org/dc/elements/1.1/"/>
  </ds:schemaRefs>
</ds:datastoreItem>
</file>

<file path=customXml/itemProps2.xml><?xml version="1.0" encoding="utf-8"?>
<ds:datastoreItem xmlns:ds="http://schemas.openxmlformats.org/officeDocument/2006/customXml" ds:itemID="{819A0213-34C4-4E41-A847-B77680C8B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59fd2a-46a2-4c7b-8c24-2e73cec55239"/>
    <ds:schemaRef ds:uri="http://schemas.microsoft.com/sharepoint/v3/field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C3A24F-C251-43AC-AB1C-A08440E5920A}">
  <ds:schemaRefs>
    <ds:schemaRef ds:uri="http://schemas.microsoft.com/sharepoint/events"/>
  </ds:schemaRefs>
</ds:datastoreItem>
</file>

<file path=customXml/itemProps4.xml><?xml version="1.0" encoding="utf-8"?>
<ds:datastoreItem xmlns:ds="http://schemas.openxmlformats.org/officeDocument/2006/customXml" ds:itemID="{9E8F63C5-A3D5-475B-AC49-7402C2E669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Plan_de_ accción</vt:lpstr>
      <vt:lpstr>Dependencias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Dahiana Torres Ospina</dc:creator>
  <cp:lastModifiedBy>LEILA BONET</cp:lastModifiedBy>
  <cp:lastPrinted>2022-01-25T15:25:36Z</cp:lastPrinted>
  <dcterms:created xsi:type="dcterms:W3CDTF">2016-11-02T19:55:30Z</dcterms:created>
  <dcterms:modified xsi:type="dcterms:W3CDTF">2022-01-31T21:19:43Z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19740309-1658-47fb-a48d-a411a4eb68f1</vt:lpwstr>
  </property>
</Properties>
</file>