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PLANEA_SANDRA\Desktop\PLAN DE ACCION 2023\"/>
    </mc:Choice>
  </mc:AlternateContent>
  <xr:revisionPtr revIDLastSave="0" documentId="13_ncr:1_{FE2BA740-9107-48C2-9ED1-03FB764EBA6A}" xr6:coauthVersionLast="47" xr6:coauthVersionMax="47" xr10:uidLastSave="{00000000-0000-0000-0000-000000000000}"/>
  <bookViews>
    <workbookView xWindow="-120" yWindow="-120" windowWidth="20730" windowHeight="11160" xr2:uid="{F33D82A8-9F4C-498A-809D-ADF391DE9F50}"/>
  </bookViews>
  <sheets>
    <sheet name="Plan_de_ accción" sheetId="2" r:id="rId1"/>
    <sheet name="Hoja1" sheetId="1" r:id="rId2"/>
  </sheets>
  <externalReferences>
    <externalReference r:id="rId3"/>
    <externalReference r:id="rId4"/>
  </externalReferences>
  <definedNames>
    <definedName name="CÓDIGO">#REF!</definedName>
    <definedName name="CodSec">[2]Listas!$C$4:$C$21</definedName>
    <definedName name="ODS">[2]Listas!$G$3:$G$19</definedName>
    <definedName name="Resultados">'[2]1_Metas_Resultados'!$D$4:$D$53</definedName>
    <definedName name="Sector">[2]Listas!$B$4:$B$21</definedName>
    <definedName name="TipoMeta">[2]Listas!$K$3:$K$5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7" i="2" l="1"/>
  <c r="F526" i="2"/>
  <c r="F524" i="2"/>
  <c r="F522" i="2"/>
  <c r="F520" i="2" l="1"/>
  <c r="F519" i="2"/>
  <c r="F518" i="2"/>
  <c r="G508" i="2"/>
  <c r="F508" i="2"/>
  <c r="G507" i="2"/>
  <c r="F507" i="2"/>
  <c r="G506" i="2"/>
  <c r="F506" i="2"/>
  <c r="G505" i="2"/>
  <c r="F505" i="2"/>
  <c r="G504" i="2"/>
  <c r="F504" i="2"/>
  <c r="G503" i="2"/>
  <c r="F503" i="2"/>
  <c r="G502" i="2"/>
  <c r="F502" i="2"/>
  <c r="F501" i="2"/>
  <c r="G496" i="2"/>
  <c r="F496" i="2"/>
  <c r="G495" i="2"/>
  <c r="F495" i="2"/>
  <c r="G494" i="2"/>
  <c r="F494" i="2"/>
  <c r="G493" i="2"/>
  <c r="F493" i="2"/>
  <c r="G492" i="2"/>
  <c r="F492" i="2"/>
  <c r="G491" i="2"/>
  <c r="F491" i="2"/>
  <c r="G490" i="2"/>
  <c r="F490" i="2"/>
  <c r="G489" i="2"/>
  <c r="F489" i="2"/>
  <c r="G488" i="2"/>
  <c r="F488" i="2"/>
  <c r="G487" i="2"/>
  <c r="F487" i="2"/>
  <c r="G478" i="2"/>
  <c r="F478" i="2"/>
  <c r="E478" i="2"/>
  <c r="G477" i="2"/>
  <c r="F477" i="2"/>
  <c r="E477" i="2"/>
  <c r="G476" i="2"/>
  <c r="F476" i="2"/>
  <c r="E476" i="2"/>
  <c r="G475" i="2"/>
  <c r="F475" i="2"/>
  <c r="E475" i="2"/>
  <c r="G474" i="2"/>
  <c r="F474" i="2"/>
  <c r="E474" i="2"/>
  <c r="G473" i="2"/>
  <c r="F473" i="2"/>
  <c r="E473" i="2"/>
  <c r="G472" i="2"/>
  <c r="F472" i="2"/>
  <c r="E472" i="2"/>
  <c r="G471" i="2"/>
  <c r="F471" i="2"/>
  <c r="E471" i="2"/>
  <c r="G469" i="2"/>
  <c r="F469" i="2"/>
  <c r="E469" i="2"/>
  <c r="G468" i="2"/>
  <c r="F468" i="2"/>
  <c r="E468" i="2"/>
  <c r="G467" i="2"/>
  <c r="F467" i="2"/>
  <c r="E467" i="2"/>
  <c r="G466" i="2"/>
  <c r="F466" i="2"/>
  <c r="E466" i="2"/>
  <c r="G465" i="2"/>
  <c r="F465" i="2"/>
  <c r="E465" i="2"/>
  <c r="G464" i="2"/>
  <c r="F464" i="2"/>
  <c r="E464" i="2"/>
  <c r="G463" i="2"/>
  <c r="F463" i="2"/>
  <c r="E463" i="2"/>
  <c r="G455" i="2"/>
  <c r="F455" i="2"/>
  <c r="E455" i="2"/>
  <c r="G454" i="2"/>
  <c r="F454" i="2"/>
  <c r="E454" i="2"/>
  <c r="G453" i="2"/>
  <c r="F453" i="2"/>
  <c r="E453" i="2"/>
  <c r="G451" i="2"/>
  <c r="E451" i="2"/>
  <c r="G450" i="2"/>
  <c r="E450" i="2"/>
  <c r="G449" i="2"/>
  <c r="E449" i="2"/>
  <c r="G448" i="2"/>
  <c r="E448" i="2"/>
  <c r="G447" i="2"/>
  <c r="E447" i="2"/>
  <c r="G446" i="2"/>
  <c r="E446" i="2"/>
  <c r="G445" i="2"/>
  <c r="E445" i="2"/>
  <c r="G443" i="2"/>
  <c r="E443" i="2"/>
  <c r="G442" i="2"/>
  <c r="E442" i="2"/>
  <c r="G441" i="2"/>
  <c r="E441" i="2"/>
  <c r="E440" i="2"/>
  <c r="G439" i="2"/>
  <c r="E439" i="2"/>
  <c r="G438" i="2"/>
  <c r="E438" i="2"/>
  <c r="G437" i="2"/>
  <c r="E437" i="2"/>
  <c r="G436" i="2"/>
  <c r="E436" i="2"/>
  <c r="E435" i="2"/>
  <c r="E434" i="2"/>
  <c r="E433" i="2"/>
  <c r="E432" i="2"/>
  <c r="E431" i="2"/>
  <c r="E430" i="2"/>
  <c r="E429" i="2"/>
  <c r="E428" i="2"/>
  <c r="E427" i="2"/>
  <c r="E426" i="2"/>
  <c r="E425" i="2"/>
  <c r="E424" i="2"/>
  <c r="G423" i="2"/>
  <c r="E423" i="2"/>
  <c r="G422" i="2"/>
  <c r="E422" i="2"/>
  <c r="G421" i="2"/>
  <c r="E421" i="2"/>
  <c r="G419" i="2"/>
  <c r="F419" i="2"/>
  <c r="E419" i="2"/>
  <c r="G399" i="2"/>
  <c r="F399" i="2"/>
  <c r="E399" i="2"/>
  <c r="F375" i="2"/>
  <c r="E375" i="2"/>
  <c r="F374" i="2"/>
  <c r="E374" i="2"/>
  <c r="F373" i="2"/>
  <c r="E373" i="2"/>
  <c r="F372" i="2"/>
  <c r="E372" i="2"/>
  <c r="F371" i="2"/>
  <c r="E371" i="2"/>
  <c r="F370" i="2"/>
  <c r="E370" i="2"/>
  <c r="F369" i="2"/>
  <c r="E369" i="2"/>
  <c r="F368" i="2"/>
  <c r="E368" i="2"/>
  <c r="F367" i="2"/>
  <c r="E367" i="2"/>
  <c r="F366" i="2"/>
  <c r="E366" i="2"/>
  <c r="F365" i="2"/>
  <c r="E365" i="2"/>
  <c r="F364" i="2"/>
  <c r="E364" i="2"/>
  <c r="F363" i="2"/>
  <c r="E363" i="2"/>
  <c r="F332" i="2"/>
  <c r="E332" i="2"/>
  <c r="F331" i="2"/>
  <c r="E331" i="2"/>
  <c r="F330" i="2"/>
  <c r="E330" i="2"/>
  <c r="F329" i="2"/>
  <c r="E329" i="2"/>
  <c r="F328" i="2"/>
  <c r="E328" i="2"/>
  <c r="F327" i="2"/>
  <c r="E327" i="2"/>
  <c r="F326" i="2"/>
  <c r="E326" i="2"/>
  <c r="F325" i="2"/>
  <c r="E325" i="2"/>
  <c r="F323" i="2"/>
  <c r="E323" i="2"/>
  <c r="G321" i="2"/>
  <c r="G320" i="2"/>
  <c r="G319" i="2"/>
  <c r="G318" i="2"/>
  <c r="G317" i="2"/>
  <c r="G316" i="2"/>
  <c r="F308" i="2" l="1"/>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8" i="2"/>
  <c r="F277" i="2"/>
  <c r="F276" i="2"/>
  <c r="F275" i="2"/>
  <c r="F274" i="2"/>
  <c r="F273" i="2"/>
  <c r="F272" i="2"/>
  <c r="F271" i="2"/>
  <c r="F270" i="2"/>
  <c r="F269" i="2"/>
  <c r="F268" i="2"/>
  <c r="F267" i="2"/>
  <c r="F266" i="2"/>
  <c r="F265" i="2"/>
  <c r="F264" i="2"/>
  <c r="F263" i="2"/>
  <c r="F262" i="2"/>
  <c r="F261" i="2"/>
  <c r="F260" i="2"/>
  <c r="F259" i="2"/>
  <c r="F258" i="2"/>
  <c r="F257" i="2"/>
  <c r="F254" i="2"/>
  <c r="F251" i="2"/>
  <c r="F248" i="2"/>
  <c r="F245" i="2"/>
  <c r="F242" i="2"/>
  <c r="F239" i="2"/>
  <c r="F228" i="2"/>
  <c r="F227" i="2"/>
  <c r="F226" i="2"/>
  <c r="F225" i="2"/>
  <c r="F224" i="2"/>
  <c r="F223" i="2"/>
  <c r="F222" i="2"/>
  <c r="F221" i="2"/>
  <c r="F220" i="2"/>
  <c r="F219" i="2"/>
  <c r="F218" i="2"/>
  <c r="F217" i="2"/>
  <c r="F216" i="2"/>
  <c r="F215" i="2"/>
  <c r="F214" i="2"/>
  <c r="F213" i="2"/>
  <c r="F212"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O110" i="2"/>
  <c r="O103" i="2"/>
  <c r="O102" i="2"/>
  <c r="O101" i="2"/>
  <c r="O100" i="2"/>
  <c r="O98" i="2"/>
  <c r="G92" i="2"/>
  <c r="F92" i="2"/>
  <c r="E92" i="2"/>
  <c r="G91" i="2"/>
  <c r="F91" i="2"/>
  <c r="E91" i="2"/>
  <c r="G90" i="2"/>
  <c r="F90" i="2"/>
  <c r="E90" i="2"/>
  <c r="G89" i="2"/>
  <c r="F89" i="2"/>
  <c r="E89" i="2"/>
  <c r="G88" i="2"/>
  <c r="F88" i="2"/>
  <c r="E88" i="2"/>
  <c r="G87" i="2"/>
  <c r="F87" i="2"/>
  <c r="E87" i="2"/>
  <c r="G86" i="2"/>
  <c r="F86" i="2"/>
  <c r="E86" i="2"/>
  <c r="G85" i="2"/>
  <c r="F85" i="2"/>
  <c r="E85" i="2"/>
  <c r="F84" i="2"/>
  <c r="F78" i="2"/>
  <c r="F68" i="2"/>
  <c r="F62" i="2"/>
  <c r="F47" i="2"/>
  <c r="F36" i="2"/>
  <c r="F31" i="2"/>
  <c r="F30"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PLANEA_1NNW7T2</author>
    <author>Carol Dahiana Torres Ospina</author>
    <author>USUARIO</author>
  </authors>
  <commentList>
    <comment ref="A3" authorId="0" shapeId="0" xr:uid="{881787EC-826D-4133-BC59-D8DD66BD8A94}">
      <text>
        <r>
          <rPr>
            <sz val="9"/>
            <color indexed="81"/>
            <rFont val="Tahoma"/>
            <family val="2"/>
          </rPr>
          <t>Seleccione de la lista desplegable la dependencia</t>
        </r>
      </text>
    </comment>
    <comment ref="B3" authorId="0" shapeId="0" xr:uid="{F0D901D4-67B4-443B-BAC0-4071DA400155}">
      <text>
        <r>
          <rPr>
            <sz val="9"/>
            <color indexed="81"/>
            <rFont val="Tahoma"/>
            <family val="2"/>
          </rPr>
          <t>Seleccione de la lista desplegable el nombre</t>
        </r>
      </text>
    </comment>
    <comment ref="C3" authorId="1" shapeId="0" xr:uid="{944DC835-CF64-4538-8671-2A0A42399849}">
      <text>
        <r>
          <rPr>
            <sz val="9"/>
            <color indexed="81"/>
            <rFont val="Tahoma"/>
            <family val="2"/>
          </rPr>
          <t>Selecccionar de la lista desplegable el tipo de meta (producto, gestión o actividad)</t>
        </r>
      </text>
    </comment>
    <comment ref="H3" authorId="0" shapeId="0" xr:uid="{42D1613B-897A-4295-86E9-9F52FF5891F0}">
      <text>
        <r>
          <rPr>
            <sz val="9"/>
            <color indexed="81"/>
            <rFont val="Tahoma"/>
            <family val="2"/>
          </rPr>
          <t>Diligencie las filas que sean necesarias: Una por cada proyecto sin combinar las celdas</t>
        </r>
      </text>
    </comment>
    <comment ref="K3" authorId="0" shapeId="0" xr:uid="{7B127EAA-FD86-486B-94AE-2E116A87FD17}">
      <text>
        <r>
          <rPr>
            <sz val="9"/>
            <color indexed="81"/>
            <rFont val="Tahoma"/>
            <family val="2"/>
          </rPr>
          <t>Diligencie las filas que sean necesarias: Una por cada actividad sin combinar las celdas</t>
        </r>
      </text>
    </comment>
    <comment ref="N3" authorId="1" shapeId="0" xr:uid="{FA3AA7A4-D3E4-4690-B1C3-35BBBC7C08A2}">
      <text>
        <r>
          <rPr>
            <sz val="9"/>
            <color indexed="81"/>
            <rFont val="Tahoma"/>
            <family val="2"/>
          </rPr>
          <t>Elegir de la lista desplegable la fuente de financiación de las actividades.</t>
        </r>
      </text>
    </comment>
    <comment ref="O3" authorId="1" shapeId="0" xr:uid="{5233ABE0-B912-4585-A3F5-D3D911E16F99}">
      <text>
        <r>
          <rPr>
            <sz val="9"/>
            <color indexed="81"/>
            <rFont val="Tahoma"/>
            <family val="2"/>
          </rPr>
          <t>Si la fuente corresponde a Inversión, debe sumarse la financiación de la vigencia de acuerdo al PI.</t>
        </r>
        <r>
          <rPr>
            <b/>
            <sz val="9"/>
            <color indexed="81"/>
            <rFont val="Tahoma"/>
            <family val="2"/>
          </rPr>
          <t xml:space="preserve">
</t>
        </r>
      </text>
    </comment>
    <comment ref="D380" authorId="2" shapeId="0" xr:uid="{224D0530-4088-4396-9BA7-7115FBD98347}">
      <text>
        <r>
          <rPr>
            <b/>
            <sz val="9"/>
            <color indexed="81"/>
            <rFont val="Tahoma"/>
            <family val="2"/>
          </rPr>
          <t>USUARIO:</t>
        </r>
        <r>
          <rPr>
            <sz val="9"/>
            <color indexed="81"/>
            <rFont val="Tahoma"/>
            <family val="2"/>
          </rPr>
          <t xml:space="preserve">
Oficina de Planeacion:
esta meta No quedo incluida en el plan de desarrollo pero si esta en el plan territorial de salud. Dentro del plan de desarrollo corresponde a la meta de resultado"Tasa de mortalidad en la niñez"</t>
        </r>
      </text>
    </comment>
  </commentList>
</comments>
</file>

<file path=xl/sharedStrings.xml><?xml version="1.0" encoding="utf-8"?>
<sst xmlns="http://schemas.openxmlformats.org/spreadsheetml/2006/main" count="3992" uniqueCount="1124">
  <si>
    <t>PLAN DE ACCIÓN VIGENCIA 2023</t>
  </si>
  <si>
    <t xml:space="preserve">Paso1. Responsables </t>
  </si>
  <si>
    <t>Paso2. Clasificación de la meta</t>
  </si>
  <si>
    <t>Paso 3. Programación de metas de producto, gestión y administrativas</t>
  </si>
  <si>
    <t xml:space="preserve">Paso 4. Proyectos </t>
  </si>
  <si>
    <t>Paso 5. Programación de actividades</t>
  </si>
  <si>
    <t>Paso 6. Fuente de Financiación</t>
  </si>
  <si>
    <t>Dependencia</t>
  </si>
  <si>
    <t>Nombre del responsable</t>
  </si>
  <si>
    <t xml:space="preserve">Tipo de meta </t>
  </si>
  <si>
    <t>Meta de producto</t>
  </si>
  <si>
    <t>Programa</t>
  </si>
  <si>
    <t>Conector</t>
  </si>
  <si>
    <t>Meta de la vigencia Indicador de producto</t>
  </si>
  <si>
    <t>Proyecto</t>
  </si>
  <si>
    <t>Código de proyecto BPIM</t>
  </si>
  <si>
    <t>Objetivo del proyecto</t>
  </si>
  <si>
    <t>Actividad</t>
  </si>
  <si>
    <t xml:space="preserve">Fecha de inicio </t>
  </si>
  <si>
    <t xml:space="preserve">Fecha de Terminación </t>
  </si>
  <si>
    <t>Fuente de Financiación</t>
  </si>
  <si>
    <t>Monto
(en pesos)</t>
  </si>
  <si>
    <t>¿Requiere contratación?</t>
  </si>
  <si>
    <t>Inversión</t>
  </si>
  <si>
    <t>SECRETARIA DE AGRICULTURA Y DESARROLLO EMPRESARIAL</t>
  </si>
  <si>
    <t>ALEXANDRA VARON SILVA</t>
  </si>
  <si>
    <t xml:space="preserve">Producto </t>
  </si>
  <si>
    <t>Promover 15.000 hectáreas de sistemas productivos sostenibles, con uso eficiente del suelo y/o del agua, desarrollados de acuerdo a las condiciones agroecológicas de la región</t>
  </si>
  <si>
    <t xml:space="preserve">PROGRAMA I. TRANSFORMACIÓN DEL CAMPO     </t>
  </si>
  <si>
    <t>Implementación de sistemas de riego para el mejoramiento de la eficiencia en el uso del agua y del suelo de pequeños productores</t>
  </si>
  <si>
    <t xml:space="preserve">Incrementar la eficiencia de pequeños productores agrícolas en el departamento </t>
  </si>
  <si>
    <t>1) Formulación del proyecto
2) Fase de contratación
3) Fase de ejecución.</t>
  </si>
  <si>
    <t>03/01/2023
01/02/2023
01/03/2022</t>
  </si>
  <si>
    <t>30/01/2023
30/02/2023
30/10/2023</t>
  </si>
  <si>
    <t>SI</t>
  </si>
  <si>
    <t>Funcionamiento</t>
  </si>
  <si>
    <t>Establecer  4 programas fitosanitarios y zoosanitarios.</t>
  </si>
  <si>
    <t>Fortalecimiento de pequeños y medianos ganaderos del departamento a través del diagnóstico reproductivo de los toros</t>
  </si>
  <si>
    <t>Mejorar la oferta de ganado bovino macho en el departamento</t>
  </si>
  <si>
    <t>03/01/2023
30/01/2023
01/03/2023</t>
  </si>
  <si>
    <t>15/01/2022
15/02/2023
30/10/2023</t>
  </si>
  <si>
    <t>Otros recursos</t>
  </si>
  <si>
    <t xml:space="preserve">PROGRAMA II. EMPRENDER PARA CRECER    </t>
  </si>
  <si>
    <t>Fortalecimiento de las unidades productivas agrícolas mediante la dotación de bienes activos productivos</t>
  </si>
  <si>
    <t>Fortalecer las unidades productivas dotadas con activos productivos</t>
  </si>
  <si>
    <t>No requiere recursos</t>
  </si>
  <si>
    <t xml:space="preserve">Apoyar a pequeños y medianos productores para el mejoramiento productivo a través del análisis de suelo y agua </t>
  </si>
  <si>
    <t>Mejorar las condiciones productivas de pequeños y medianos productores agrícolas en el departamento</t>
  </si>
  <si>
    <t>03/04/2023
01/05/2023
01/06/2023</t>
  </si>
  <si>
    <t>15/04/2022
30/05/2023
30/12/2023</t>
  </si>
  <si>
    <t>Realizar 3 programas de mejoramiento genético que permitan aumentar la productividad de la ganadería en el departamento, implementando reproductivas</t>
  </si>
  <si>
    <t>Mejoramiento genético y productivo de los hatos ganaderos, a través de la biotecnología fertilización in-vitro y transferencia de embriones bovinos del Departamento del Cesar</t>
  </si>
  <si>
    <t>Mejorar la oferta y producción de ganado bovino en el departamento</t>
  </si>
  <si>
    <t>03/01/2023
12/01/2023
01/02/2023</t>
  </si>
  <si>
    <t>10/01/2023
30/01/2023
30/12/2023</t>
  </si>
  <si>
    <t>Fomentas la agroindustria sostenible y los clusters productivos</t>
  </si>
  <si>
    <t>Fortalecimiento del laboratorio de calidad de leche del Centro de Desarrollo Tecnológico (CDT) del Cesar</t>
  </si>
  <si>
    <t>Fortalecer la oferta de servicios del laboratorio de calidad de leche del CDT ganadero</t>
  </si>
  <si>
    <t>Fortalecer las 20 asociaciones de piscicultores y pescadores</t>
  </si>
  <si>
    <t>Fortalecimiento de las unidades productivas de las comunidades pesqueras y piscícolas del departamento del Cesar a través del CDT pesquero</t>
  </si>
  <si>
    <t>Mejorar la producción pesquera y piscicola del departamento</t>
  </si>
  <si>
    <t>10/01/2023
30/01/2023
30/07/2023</t>
  </si>
  <si>
    <t>NO</t>
  </si>
  <si>
    <t>Realizar 4 convocatoria a través de fondos de emprendimiento</t>
  </si>
  <si>
    <t>Convocatoria cerrada fondo emprender para financiar con capital semilla, las ideas de negocios de proyectos productivos vigencia 2023 en el departamento del cesar</t>
  </si>
  <si>
    <t>15/01/2022
15/02/2023
30/12/2023</t>
  </si>
  <si>
    <t>Apoyar la realización de 24 eventos feriales y/o ruedas de negocios que promuevan el desarrollo agropecuario del departamento</t>
  </si>
  <si>
    <t>Apoyar la realización de eventos feriales y/o ruedas de negocios que promuevan el desarrollo agropecuario del departamento</t>
  </si>
  <si>
    <t>Fortalecer el desarrollo de escenarios de promoción de desarrollo agropecuario en el departamento</t>
  </si>
  <si>
    <t>03/04/2023
12/04/2023
01/05/2023</t>
  </si>
  <si>
    <t>10/04/2023
30/04/2023
30/10/2023</t>
  </si>
  <si>
    <t>Crear las 5 Células de Desarrollo Agrícola del Cesar (AGRICEL) conformadas por una alianza entre gobierno, productores, agremiaciones, comercializadores e industriales para garantizar seguridad alimentaria y desarrollo agroindustrial pensando siempre en generar nuevas oportunidades de empleo de calidad y riqueza para nuestras comunidades.</t>
  </si>
  <si>
    <t>Implementar las Células de Desarrollo Agrícola del Cesar (AGRICEL) conformadas por una alianza entre gobierno, productores, agremiaciones, comercializadores e industriales para garantizar seguridad alimentaria y desarrollo agroindustrial pensando siempre en generar nuevas oportunidades de empleo de calidad y riqueza para nuestras comunidades.</t>
  </si>
  <si>
    <t>Adecuar tierras mediante la implementación de células de desarrollo agrícola AGRICEL con sistemas de pivote central u otros sistemas de riego, promoviendo el uso eficiente del suelo y/o del agua</t>
  </si>
  <si>
    <t>Desarrollar 2 medidas y acciones que permitan la producción de alevinos para promover la piscicultura y la pesca</t>
  </si>
  <si>
    <t>Implementar medidas y acciones que permitan la producción de alevinos para promover la piscicultura y la pesca</t>
  </si>
  <si>
    <t>Implementación de una alianza productiva para el fortalecimiento productivo  y comercial  de pequeños  productores de Maracuyá  en el municipio  de La Jagua de Ibirico en el Departamento del Cesar.</t>
  </si>
  <si>
    <t>Mejorar la producción y comercialización de pequeños  de Maracuyá  en el municipio  de La Jagua de Ibirico</t>
  </si>
  <si>
    <t>03/03/2023
12/03/2023
01/04/2023</t>
  </si>
  <si>
    <t>10/03/2023
30/03/2023
30/12/2023</t>
  </si>
  <si>
    <t>Implementación de una alianza productiva  para el fortalecimiento productivo  y comercial  de pequeños  productores de plátano en el municipio  de La Jagua de Ibirico en el Departamento del Cesar</t>
  </si>
  <si>
    <t>Mejorar la producción y comercialización de pequeños productoresde plátano en el municipio  de La Jagua de Ibirico</t>
  </si>
  <si>
    <t>Implementación de una alianza para el Alianza para el mejoramiento de la producción de café orgánico en productoras de Asoanei en el municipio  de Valledupar, Departamento del Cesar</t>
  </si>
  <si>
    <t>Mejorar la producción y comercialización de pequeños productores de café orgánico en el municipio  de Valledupar</t>
  </si>
  <si>
    <t>Implementación de una alianza productiva  para el fortalecimiento productivo  y comercial  de pequeños  productores de plátano en el municipio  de Agustín Codazzi, Departamento del Cesar</t>
  </si>
  <si>
    <t>Mejorar la producción y comercialización de pequeños productores  plátano en el municipio  de Agustín Codazzi</t>
  </si>
  <si>
    <t>Implementación de una alianza productiva de Frijol Biofortificado</t>
  </si>
  <si>
    <t>Mejorar la producción y comercialización de pequeños productores  de Frijol Biofortificado en el departamento</t>
  </si>
  <si>
    <t>Trbajar en el encadenamiento de la producción agropecuaria, fomentando la participación de esquemas asociativos</t>
  </si>
  <si>
    <t>Implementación de una alianza productiva  para la producción de huevo en el corregimiento de La Candelaria  municipio  de Chimichagua, Departamento del Cesar</t>
  </si>
  <si>
    <t>Mejorar la producción y comercialización de pequeños productores de huevo en el corregimiento de La Candelaria  municipio  de Chimichagua</t>
  </si>
  <si>
    <t>Implementación de una alianza productiva  para la producción y comercialización de 80 hectáreas  de Yuca en el Municipio  de San Diego, Cesar</t>
  </si>
  <si>
    <t>Mejorar la producción y comercialización de pequeños productores de Yuca en el Municipio  de San Diego</t>
  </si>
  <si>
    <t>Fomentar 3000 actividad apícola del departamento</t>
  </si>
  <si>
    <t>Implementación de una alianza para el fortalecimiento a la producción y comercialización de miel de abejas en la vereda Buenos Aires</t>
  </si>
  <si>
    <t>Mejorar la producción y comercialización de pequeños productores miel de abejas en la vereda Buenos Aires</t>
  </si>
  <si>
    <t>Implementación de una alianza para el fortalecimiento a la producción y comercialización de miel de abejas con pequeños  productores rurales en Manaure, Cesar</t>
  </si>
  <si>
    <t>Mejorar la producción y comercialización de pequeños productores de miel de abejas en Manaure, Cesar</t>
  </si>
  <si>
    <t>Implementación de una alianza para el fortalecimiento a la producción y comercialización de miel de abejas, con pequeños  productores rurales en Pueblo Bello Cesar</t>
  </si>
  <si>
    <t>Mejorar la producción y comercialización de pequeños productores de miel de abejas en Pueblo Bello Cesar</t>
  </si>
  <si>
    <t>Implementación de una alianza productiva  para el fortalecimiento productivo  y comercial  de pequeños  productores de hortalizas  en el municipio  de Rio de Oro, Departamento del Cesar</t>
  </si>
  <si>
    <t>Mejorar la producción y comercialización de pequeños productores  de hortalizas  en el municipio  de Rio de Oro</t>
  </si>
  <si>
    <t>Estructurar y poner en marcha 2 programa piscícola y pesquero en cuerpos de agua del Departamento del Cesar</t>
  </si>
  <si>
    <t>Alianza productiva para mejorar la producción acuicola en un sistema de jaulas flotantes, con la especie dorada, en el corregimiento de Molina, Municipio de la Gloria</t>
  </si>
  <si>
    <t>Mejorar la producción y comercialización de pequeños productores acuicolas en la Gloria</t>
  </si>
  <si>
    <t>Implementación de una alianza para el fortalecimiento del sistema productivo  en Plátano en el corregimiento de Azúcar Buena (vereda La Mesa), municipio  de Valledupar.</t>
  </si>
  <si>
    <t>Mejorar la producción y comercialización de pequeños productores de plátano en Valledupar</t>
  </si>
  <si>
    <t>Promover  2 programas para mejorar la oferta de pastos y forrajes con el fin de garantizar la productividad, implementando semillas certificadas.</t>
  </si>
  <si>
    <t>alianza productiva para mejoraramiento de potrero y su entorno para la producción de carne bovina, municipio de Aguachica, Departamento del Cesar</t>
  </si>
  <si>
    <t>Mejorar la producción y comercialización de pequeños productores de de carne bovina en el municipio de Aguachica</t>
  </si>
  <si>
    <t>fortalecimiento productivo y comercial de pequeños productores de citricos en el Municipio de Chimichagua, Departamento del Cesar</t>
  </si>
  <si>
    <t>Mejorar la producción y comercialización de pequeños productores de citricos en el Municipio de Chimichagua</t>
  </si>
  <si>
    <t>alianza productiva para el fortalecimiento productivo y comercial de pequeños productores de platano en el Municipio de La Paz, Departamento del Cesar</t>
  </si>
  <si>
    <t>Mejorar la producción y comercialización de pequeños productores de platano en el Municipio de La Paz</t>
  </si>
  <si>
    <t>OFICINA DE GESTION DEL RIESGO Y DESASTRE</t>
  </si>
  <si>
    <t>ODACIR CAMARGO CASTRO</t>
  </si>
  <si>
    <t xml:space="preserve">Generar iniciativas de adaptación y/o mitigación al cambio climático que reduzcan los efectos de las sequías y las inundaciones en los municipios del  Departamento </t>
  </si>
  <si>
    <t>PROGRAMA II. GESTIÓN DEL RIESGO Y DESASTRES.                                          Subprograma I.  Resiliencia, conocimiento, reducción y manejo del riesgo de desastres.</t>
  </si>
  <si>
    <t>FORTALECIMIENTO DE LA CAPACIDAD OPERATIVA  PARA LA COORDINACIÓN, IMPLEMENTACION Y EJECUCION DE LOS PROCESOS DE GESTIÓN DEL RIESGO  EN EL DEPARTAMENTO DEL CESAR, VIGENCIA 2023</t>
  </si>
  <si>
    <t>Mejorar la Gestión, Coordinación e Implementación de los procesos de conocimiento y reducción del riesgo y manejo de desastres por parte de la oficina departamental para la Gestión del Riesgo de Desastres y Cambio Climático</t>
  </si>
  <si>
    <t>1. Realizar un taller de conocimientos de sistemas  de alerta tempranas con comunidades vulnerables para estar preparado y generar conocimiento de los escenarios de riesgos.</t>
  </si>
  <si>
    <t>2. Generar dos (2) iniciativas de reforestación urbana, como estrategia para mitigar o adapatar a las comunidades frente al cambio climatico.</t>
  </si>
  <si>
    <t>3. Generar cuatro (4) planes comunitarios de Gestión del Riesgo con enfoque climático.</t>
  </si>
  <si>
    <t>4. Innforme final</t>
  </si>
  <si>
    <t xml:space="preserve">Realizar 3 estudios de amenaza y vulnerabilidad ante fenómenos naturales o antrópicos, para el ordenamiento territorial Departamental.
</t>
  </si>
  <si>
    <t>Realizar estudios de amenazas y vulnerabilidad ante fenomenos naturales o antrópicos, en los municipios mas relevantes en el dpto, así:</t>
  </si>
  <si>
    <t xml:space="preserve">1 Priorización de escenario de riesgo y escogenica de municipio con mayor indice de vulnerabilidad y amenaza para la ejecución del proyecto </t>
  </si>
  <si>
    <t>20/02/2023</t>
  </si>
  <si>
    <t>24/02/2023</t>
  </si>
  <si>
    <t xml:space="preserve">2 Articulacion de organismos municipales CGDRM para realizar el convenio sobre el cual se llevara a cabo el proyecto </t>
  </si>
  <si>
    <t>28/02/2023</t>
  </si>
  <si>
    <t>31/03/2023</t>
  </si>
  <si>
    <t xml:space="preserve">3 Inicio del proyecto </t>
  </si>
  <si>
    <t xml:space="preserve">4. Reunión con los lideres de la zona de estudio y recorreido en campo </t>
  </si>
  <si>
    <t>5. Levantamiento de información primaria y Diligenciamiento de encuestas</t>
  </si>
  <si>
    <t>26/6/2023</t>
  </si>
  <si>
    <t>6. Entrega primer avance del proyecto</t>
  </si>
  <si>
    <t>27/6/2023</t>
  </si>
  <si>
    <t>15/6/2023</t>
  </si>
  <si>
    <t>7. Entrega segundo avance del proyecto</t>
  </si>
  <si>
    <t>24/7/2023</t>
  </si>
  <si>
    <t>31/7/2023</t>
  </si>
  <si>
    <t xml:space="preserve">8. Socailización de resultados con los lideres y comunidad en general </t>
  </si>
  <si>
    <t>9 Entrega final del proyecto</t>
  </si>
  <si>
    <t>31/8/2023</t>
  </si>
  <si>
    <t xml:space="preserve">10. Socializació de los resultados finales </t>
  </si>
  <si>
    <t>18/9/2023</t>
  </si>
  <si>
    <t>29/9/2023</t>
  </si>
  <si>
    <t>Fortalecer 4 acciones para la preparación en desastres para una respuesta eficaz a todo nivel.</t>
  </si>
  <si>
    <t>Aumentar la cobertura para la atención y mitigación de emergencias a damnificados en el Departamento del Cesar.</t>
  </si>
  <si>
    <t>Elaborar proyecto para atender oportunamente las emergencias de los diferentes eventos que se presenten en el Dpto del Cesar, a través de ayudas humanitarias.  Dotación a los organismos de socorro, etc, de la siguiente manera:</t>
  </si>
  <si>
    <t>1. Presentación, socialización y aprobación ante la junta administradora FDGRD, el Presupuesto del  Fondo Departamental de Gestión del Riesgo vigencia 2023</t>
  </si>
  <si>
    <t>2. Elaboración y presentación del proyecto (MGA) para la atención de las emergencias presentadas en el Dpto del Cesar.</t>
  </si>
  <si>
    <t>3. Priorización del proyecto</t>
  </si>
  <si>
    <t>4. Solicitud de disponibilidad presupuestal</t>
  </si>
  <si>
    <t>5. Elaboración de los estudios previos, estudios técnicos y financieros, publicación SECCOP II  para la contratación</t>
  </si>
  <si>
    <t>6. Contratación de un operador lógisto</t>
  </si>
  <si>
    <t>7. Ejecución del proyecto,a través de entrega de ayudas de acuerdo a las emergencias presentadas en los municipios del Departamento del Cesar.</t>
  </si>
  <si>
    <t xml:space="preserve">Gestión </t>
  </si>
  <si>
    <t xml:space="preserve">8. Informes SPI (seguimiento al plan de inversión) mensual durante la ejecución del proyecto </t>
  </si>
  <si>
    <t>9, Liquidación y cierre del proyecto a través de las plataforma SIRCE, SIA OBSERVA, SECOOP II, ect.</t>
  </si>
  <si>
    <t>Producto</t>
  </si>
  <si>
    <t>Implementar sistemas de alerta temprana efectivos, que brinden información a la población vulnerable sobre una amenaza y pongan en marcha los planes necesarios</t>
  </si>
  <si>
    <t>1. Identificar y priorizar en el Departamento población vulnerable para la implementación de sistemas de alerta tempranas.</t>
  </si>
  <si>
    <t xml:space="preserve">2. Realizar capacitación a las comunidades priorizadas sobre sistemas de alerta tempranas. </t>
  </si>
  <si>
    <t xml:space="preserve">3, Implementación y puesta en marcha de los sistemas de alertas tempranas </t>
  </si>
  <si>
    <t xml:space="preserve">4, Simulacro de prueba de los sistemas de alerta temprana implementados. </t>
  </si>
  <si>
    <t xml:space="preserve">5. Informe final </t>
  </si>
  <si>
    <t xml:space="preserve">Trabajar de manera conjunta con los medios de comunicación 16 actividades dirigidas a la concientización sobre la reducción del riesgo de desastres.
</t>
  </si>
  <si>
    <t>Preparar estrategias de comunicación por medio de cuñas radiales, vayas, volantes y campañas de redes sociales que pertmitan a la poblacion prepararse para  las temporadas secas y de lluvias, así:</t>
  </si>
  <si>
    <r>
      <t>1.</t>
    </r>
    <r>
      <rPr>
        <sz val="10"/>
        <color theme="1"/>
        <rFont val="Times New Roman"/>
        <family val="1"/>
      </rPr>
      <t>       R</t>
    </r>
    <r>
      <rPr>
        <sz val="10"/>
        <color theme="1"/>
        <rFont val="Calibri"/>
        <family val="2"/>
        <scheme val="minor"/>
      </rPr>
      <t xml:space="preserve">eunión con la oficina de comunicaciones Dptal, con el propósito de crear y diseñar piezas radiales, audiovisuales, escritas, gráficas digitales o impresas para la difusión de las acciones de la ODGRD. </t>
    </r>
  </si>
  <si>
    <r>
      <t>2.</t>
    </r>
    <r>
      <rPr>
        <sz val="10"/>
        <color theme="1"/>
        <rFont val="Times New Roman"/>
        <family val="1"/>
      </rPr>
      <t xml:space="preserve">       </t>
    </r>
    <r>
      <rPr>
        <sz val="10"/>
        <color theme="1"/>
        <rFont val="Calibri"/>
        <family val="2"/>
        <scheme val="minor"/>
      </rPr>
      <t>Asesorar y acompañar a los entes territoriales, así como a las entidades del SDGRD, en las estrategias de comunicación para el fortalecimiento de la gestión del riesgo.</t>
    </r>
  </si>
  <si>
    <r>
      <t>3.</t>
    </r>
    <r>
      <rPr>
        <sz val="10"/>
        <color theme="1"/>
        <rFont val="Times New Roman"/>
        <family val="1"/>
      </rPr>
      <t xml:space="preserve">       </t>
    </r>
    <r>
      <rPr>
        <sz val="10"/>
        <color theme="1"/>
        <rFont val="Calibri"/>
        <family val="2"/>
        <scheme val="minor"/>
      </rPr>
      <t xml:space="preserve">Divulgar de manera oportuna en los diferentes medios de comunicación, información y educación orientadas a la población en general, sobre las medidas de prevención y manejo ante la ocurrencia de emergencia producidas por los distintos fenómenos naturales. </t>
    </r>
  </si>
  <si>
    <r>
      <t>4.</t>
    </r>
    <r>
      <rPr>
        <sz val="10"/>
        <color theme="1"/>
        <rFont val="Times New Roman"/>
        <family val="1"/>
      </rPr>
      <t xml:space="preserve">       </t>
    </r>
    <r>
      <rPr>
        <sz val="10"/>
        <color theme="1"/>
        <rFont val="Calibri"/>
        <family val="2"/>
        <scheme val="minor"/>
      </rPr>
      <t>Establecer una reunión con los periodistas de los distintos medios de comunicación, con el propósito de evitar la propagación de rumores y especulaciones sobre emergencias que puedan presentarse asociadas a los diferentes fenómenos naturales, acudir directamente a la fuente oficial.</t>
    </r>
  </si>
  <si>
    <r>
      <t>5.</t>
    </r>
    <r>
      <rPr>
        <sz val="10"/>
        <color theme="1"/>
        <rFont val="Times New Roman"/>
        <family val="1"/>
      </rPr>
      <t xml:space="preserve">       </t>
    </r>
    <r>
      <rPr>
        <sz val="10"/>
        <color theme="1"/>
        <rFont val="Calibri"/>
        <family val="2"/>
        <scheme val="minor"/>
      </rPr>
      <t>Efectuar Registros fotográficos de los procesos de la gestión del riesgo del SDGRD, para ser utilizados en actividades institucionales</t>
    </r>
  </si>
  <si>
    <t xml:space="preserve">Fortalecer con 500 personas los sistemas de prevención y atención de desastres con énfasis en la formación del talento humano
</t>
  </si>
  <si>
    <t xml:space="preserve">Formar a los organismos de socorro y a los coordinadores de gestión de riesgo municipales y ejercito (en el tema de cartografia, manejo de gps, o en otras disciplinas), a través de convenio con las universidades (ESAP, ANDINA, UPC), apoyo con la UNGRD. </t>
  </si>
  <si>
    <t>1.  Gestionar con las empresas publicas, privadas y universidades cursos,  capacitaciones, programas, diplomados dirigidos a fortalecer a los organismos de socorro, coordinadores municipales y ejercito nacional en temas de prevención y atención de desastres (Sistema comando incidentes - SCI, manejos de gps, o enotras disciplinas)</t>
  </si>
  <si>
    <t>2.  Invitación a los organismos de socorro, coordinadores municipales de gestión del riesgo y ejercito nacional para participar en los programas capacitaciones, cursos o diplomados ofrecidos por las entidades publicas, privadas y universidades</t>
  </si>
  <si>
    <t>3.  Socialización con los organismos de socorro, coordinadores municipales y ejercito nacional para la escogencias de programas, cursos o diplomados, según la necesidad de  los interesados.</t>
  </si>
  <si>
    <t>4. Formación según programas escogidos a:                                                           4.1  Los organismos de socorros.                                                                              4.2  Coordinadores  municipales de gestión del riesgo de desastres.                        4.3  Pelotón de gestión del riesgo del ejercito nacional</t>
  </si>
  <si>
    <t>5 - evaluación y aprobación de los cursos, programas, capacitaciones y diplomados de los organismos de socorros, cmgrd, ejercito nacional del programa cursado.</t>
  </si>
  <si>
    <t>6 -certificación de aquellas personas que aprobaron los cursos, capacitaciones, programas y diplomados</t>
  </si>
  <si>
    <t>Fortalecimiento de la Central de Información y Telecomunicaciones (CITEL</t>
  </si>
  <si>
    <t>1. Gestionar ante la unidad nacional de gestión de Riesgo (UNGRD) la capacitación de  dos (2) funcionarios de la ODGRD en  la implementación y gestión de  la CITEL.</t>
  </si>
  <si>
    <t>2. Realizar y presentar un (1) diagnóstico relacionado con la disponibilidad de sistemas de informacíon y telecomunicaciones para la  recepción y/o transmisión de información relacionada con emergencias y riesgos de desastres en cada uno de los municipios del departamento,</t>
  </si>
  <si>
    <t xml:space="preserve">3. Gestionar una (1) capacitación para los miembros del sistema departamental para la gestión del riesgo de desastres y cambio climático. En el manejo de sistemas de posicionamiento global (GPS) </t>
  </si>
  <si>
    <t xml:space="preserve">Generar resiliencia en las comunidades vulnerables empoderando a 2000 personas de las organizaciones comunales en gestión del riesgo de desastres con enfoque inclusivo
</t>
  </si>
  <si>
    <t>Realizar proyectos y formar a las  juntas de acciones comunales del Dpto del Cesar, en el tema de gestion de riesgo, con el apoyo de la UNGRD (enfoca). Elaborar proyecto para fortalecer al Batallón de Ingenieros en implementos necesarios para la atención de emergencias, así:</t>
  </si>
  <si>
    <t>1. Identificar a las familias mas vulnerables frente sitiaciones de emergencia en el departamento del cesar, teniendo encuenta a los consejos municipales de gestion del riesgo para conocer la informacion detallada.Mediante reuniones virtuales y asesorias presenciales en cada uno de los 25 municipios del Departamento del Cesar.</t>
  </si>
  <si>
    <t>2. Utilizar la herramienta que nos brinda la plataforma virtual del programa  de fortalecimiento de organizaciones comunales.</t>
  </si>
  <si>
    <t>3. Certificar a los lideres comunitarios que participen en el taller de fortalecimiento de organizaciones comunales.</t>
  </si>
  <si>
    <t>4. Capacitar al peloton antidesastres del batallon de ingenieros, en temas de primeros auxilios basicos, incendio forestales, y evacuacion.</t>
  </si>
  <si>
    <t>5. Realizar seguimiento a los participantes del taller de fortalecimiento de organizaciones comunales, mediante llamadas telefonicas para la actualizacion de los conceptos.</t>
  </si>
  <si>
    <t xml:space="preserve">Implementación de 10 obras de reducción del riesgo (reconstrucción y de infraestructura afectada por eventos climáticos extremos)
</t>
  </si>
  <si>
    <t>Priorizar, gestionar y supervisar obras de mitigacion del riesgo en los municipios mas afectados por eventos climaticos extremos, así:</t>
  </si>
  <si>
    <t>1. Priorizar los 4 municipios mas afectados por eventos climaticos extremos y que requieran obras de mitigacion del riesgo.</t>
  </si>
  <si>
    <t>2. Acordar con los municipios priorizados el tipo de obra a construir.</t>
  </si>
  <si>
    <t>3. Elaborar proyectos de consultoria que definiran los estudios y diseños necesarios para construir las obras priorizadas en los municipios afectados.</t>
  </si>
  <si>
    <t>4. Proceso de contratacion de las consultorias.</t>
  </si>
  <si>
    <t>5. Realizar la supervision de cada uno de consultoria de cada municipio.</t>
  </si>
  <si>
    <t>6. Elaborar proyectos para la construccion de las obras priorizadas en los municipios afectados.</t>
  </si>
  <si>
    <t>7. Proceso de contratacion de las obras.</t>
  </si>
  <si>
    <t>8. Realizar la supervision de cada uno de los contratos de obra e interventoria de cada municipio.</t>
  </si>
  <si>
    <t>SECRETARIA DE EDUCACION</t>
  </si>
  <si>
    <t>PAMELA GARCIA MENDOZA</t>
  </si>
  <si>
    <t>Promover alianzas estratégicas con entidades locales regionales nacionales y/o extranjeras que permitan generar oportunidades de aprendizajes de calidad y el desarrollo de competencias socio-emocionales (formación de ciudadanía).</t>
  </si>
  <si>
    <t>Educación pertinente de calidad, inclusiva y equitativa</t>
  </si>
  <si>
    <t>GESTIÓN</t>
  </si>
  <si>
    <t>NA</t>
  </si>
  <si>
    <t>Incrementar las competencias docentes en el area socio emocional para fortalecer la inteligencia emocional de los estudiantes adscritos a las Instituciones educativas oficiales de los Municipios no certificados en educación del Departamento del Cesar.</t>
  </si>
  <si>
    <t>REALIZAR SEGUIMIENTO A LOS CONVENIOS SUSCRITOS</t>
  </si>
  <si>
    <t>Activar acciones e iniciativas que garanticen el acceso y permanencia de los Cesarenses en el sistema educativo a través del Plan de Permanencia Escolar.</t>
  </si>
  <si>
    <t xml:space="preserve">MEJORAMIENTO DE LA PRESTACIÓN DEL SERVICIO EDUCATIVO DEL DEPARTAMENTO DEL CESAR MEDIANTE LA IMPLEMENTACIÓN DE ESTRATEGIAS DE COBERTURA, PERMANENCIA Y CALIDADEN LA VIGENCIA 2023 CESAR </t>
  </si>
  <si>
    <t xml:space="preserve">AUMENTAR LA COBERTURA, PERMANENCIA Y CALIDASD EDUCATIVA EN LAS INSTITUCIONES EDUCATIVAS DE LOS MUNICIPIOS NO CERTIFICADOS EN EDUCACIÓN DEL DEPARTAMENTO DEL CESAR
</t>
  </si>
  <si>
    <t>Formulación del Proyecto - contratación - Ejecución: Servicio educación formal por modelos educativos flexibles - Servicio de apoyo para la implementación de la estrategia de residencia escolar - Servicio de asistencia técnica en educación inicial, preescolar, básica y media -  Servicios de apoyo a la implementación de modelos de innovación educativa - Servicios de gestión del riesgo físico en estudiantes y docentes - Servicio de fomento para el acceso a la educación inicial, preescolar, básica y media - Servicio de fomento para la permanencia en programas de educación formal -  Servicio de divulgación para la educación inicial, preescolar, básica y media - Servicios conexos a la prestación del servicio educativo oficial -  Servicio de gestión de riesgos y desastres en establecimientos educativos - Servicio educativo - Servicio de Conectividad en los Establecimientos educativos</t>
  </si>
  <si>
    <t xml:space="preserve">APOYO AL PROGRAMA DE ALIMENTACIÓN ESCOLAR (PAE) EN LOS ESTABLECIMIENTOS EDUCATIVOS OFICIALES VIGENCIA 2022 EN EL DEPARTAMENTO DEL CESAR </t>
  </si>
  <si>
    <t>Brindar alimentación escolar a los niños, niñas, adolescentes y jóvenes de los Establecimientos Educativos Oficiales de los 24 municipios no certificados en educación del Departamento del Cesar</t>
  </si>
  <si>
    <t>Formulación del Proyecto - Contratación - Ejecución: Suministro de raciones de alimentación escolar a los niños, niñas, adolescentes y jóvenes de los Establecimientos Educativos Oficiales de los 24 municipios no certificados en educación del Departamento del Cesar</t>
  </si>
  <si>
    <t>Promover una estrategia articulada con el SENA y/o Universidades que permita a los estudiantes del nivel de educación media la doble titulación y la oferta de otras modalidades en la Educación Media.</t>
  </si>
  <si>
    <t>Brindar a los estudiantes de las Instituciones Educaivas de carácter técnico experiencias compatibles con el entorno laboral en el que se van a desempeñar como técnicos en las diferentes áreas de formación que se les brinda.</t>
  </si>
  <si>
    <t>Continuar con la formación de 5.000 ESTUDIANTES POR MEDIO DE LA ARTICULACIÓN SENA - SED LOS CUALES SE GRADUARAN COMO BACHILLERES TECNICOS (Continua la ejecución del Convenio 005 del 27 de diciembre de 2018)</t>
  </si>
  <si>
    <t xml:space="preserve">Poner en marcha un proceso de mejoramiento y ampliación de infraestructura escolar y fortalecer los diferentes ambientes escolares en los niveles de educación preescolar básica y media con mobiliario materiales y elementos de apoyo pedagógico técnico y tecnológico. </t>
  </si>
  <si>
    <t>FORTALECIMIENTO DE INSTITUCIONES EDUCATIVAS EN EL DEPARTAMENTO DEL CESAR - FORTALECIMIENTO DE LA INFRAESTRUCTURA EDUCATIVA EN ESTABLECIMIENTOS EDUCATIVOS OFICIALES FASE I, Y FASE II EN EL DEPARTAMENTO DEL CESAR -  FORTALECIMIENTO DE LA INFRAESTRUCTURA EDUCATIVA EN ESTABLECIMIENTOS OFICIALES, FASE I, EN LOS MUNICIPIOS DE AGUSTIN CODAZZI, LA PAZ Y LA GLORIA EN EL DEPARTAMENTO DEL CESAR - CONSTRUCCIÓN DE LA INSTITUCIÓN EDUCATIVA CASD SIMON BOLIVAR, EN EL MUNICIPIO DE VALLEDUPAR, DEPARTAMENTO DEL CESAR -  CONSTRUCCIÒN DE LA INSTITUCIÒN EDUCATIVA ALFONSO LOPEZ PUMAREJO EN EL MUNICIPIO DE VALLEDUPAR, DEPARTAMENTO DEL CESAR -  CONTRUCCIÒN DE LA INSTITUCIÒN EDUCATIVA TECNICO INDUSTRIAL PEDRO CASTRO MONSALVO (INSTPECAM) EN EL MUNICIPIO DE VALLEDUPAR, DEPARTAMENTO DEL CESAR</t>
  </si>
  <si>
    <t>Mejorar la infraestructura educativa en la que se forman los estudiantes de los 24 municipios no certificados en educación del Departamento del Cesar. (PLAN DE INFRAESTRUCTURA EDUCATIVA 2020 -2023)</t>
  </si>
  <si>
    <t xml:space="preserve"> EJECUCIÓN DE OBRAS PLAN INFRAESTRUCTURA EDUCATIVA 322 AULAS - SEGUIMIENTO</t>
  </si>
  <si>
    <t>Gestionar la dotación de herramientas tecnológicas (TIC) y conectividad en el marco de la CTeI que apoyen y faciliten mejores aprendizajes.</t>
  </si>
  <si>
    <t>MEJORAMIENTO DE LA PRESTACIÓN DEL SERVICIO EDUCATIVO DEL DEPARTAMENTO DEL CESAR MEDIANTE LA IMPLEMENTACIÓN DE ESTRATEGIAS DE COBERTURA, PERMANENCIA Y CALIDADEN LA VIGENCIA 2023 CESAR</t>
  </si>
  <si>
    <t>MEJORAR LA CALIDAD EDUCATIVA EN LAS INSTITUCIONES EDUCATIVAS OFICIALES DEL DEPARTAMENTO DEL CESAR
MEDIANTE LA PROVISIÓN DE SERVICIOS TECNOLÓGICOS.</t>
  </si>
  <si>
    <t>Ejecución del proyecto con recursos conectividad 2022 y 2023 beneficiando a 370 sedes con conectividad desde el principio del calendario escolar</t>
  </si>
  <si>
    <t>IMPLEMNTACION DE TECNOLOGIAS DIGITALES PARA APRENDER EN LOS ESTABLECIMIENTOS EDUCATIVOS OFICIALES DEL DEPARTAMENTO DEL CESAR</t>
  </si>
  <si>
    <t>MEJORAR LA CALIDAD EDUCATIVA EN LAS INSTITUCIONES EDUCATIVAS OFICIALES DEL DEPARTAMENTO DEL CESAR
MEDIANTE LA PROVISIÓN DE SERVICIOS TECNOLÓGICOS Y APROPIACIÓN EN CTeI</t>
  </si>
  <si>
    <t>Presentar correciones sugeridas al Fondo de Ciencia Tecnología en Innovación del Sistema General de Regalias - Ejecución del Proyecto presentado en la Convocatoria CTeI de apropiación social del conocimiento CTeI</t>
  </si>
  <si>
    <t>Poner en marcha una estrategia de apoyo, estímulos y formación (capacitación ó actualización) para directivos-docentes y docentes</t>
  </si>
  <si>
    <t>Mejorar la calidad educativa en el Departamento del Cesar mediante el desarrollo del Programa de bienestar, incentivos , capacitación y Calidad.</t>
  </si>
  <si>
    <t>Ejecución del plan de Bienestar, capacitación e incentivos 2023</t>
  </si>
  <si>
    <t xml:space="preserve">Apoyar el desarrollo de Programas de Educación Propia de los Pueblos Indígenas y Afrocolombianos de acuerdo con sus usos y costumbres como su Cosmovisión </t>
  </si>
  <si>
    <t>AUMENTAR LA COBERTURA Y PERMANENCIA DE LOS ESTUDIANTES DE LAS INSTITUCIONES EDUCATIVAS DEL CESAR</t>
  </si>
  <si>
    <t>Prestación del SEIP (Sistema Educativo Indígena Propio) en la comunidad educativa YUKPA -  Formar a 2.792 niños del Resguardo Indígena Iroka con el Sistema de Formación Indigena Propio</t>
  </si>
  <si>
    <t>Promover el desarrollo de Programas Educativos con Metodologías Flexibles para cerrar las brechas entre la población urbana rural y rural dispersa personas con características socioemocionales diferenciales cognitivas o de salud y/o con alto grado de vulnerabilidad.</t>
  </si>
  <si>
    <t>NEE APOYO A LA POBLACIÓN CON NECESIDADES EDUCATIVAS ESPECIALES EN INSTITUCIONES OFICIALES EN LOS 24 MUNICIPIOS ENINSTITUCIONES OFICIALES EN LOS 24 MUNICIPIOS NO CERTIFICADOS DEL DEPARTAMENTO DEL CESAR</t>
  </si>
  <si>
    <t>Brindar de acuerdo al Marco Normativo Legal Educativo una educación adaptable a las necesidades Educativas Especiales de los Alumnos del Departamento del Cesar.</t>
  </si>
  <si>
    <t>Formulación del Proyecto - Contratación - Prestar un servicio educativo Diferencial para la población estudiantil con Necesidades Educativas Especiales</t>
  </si>
  <si>
    <t>Prestación Servicio educativo diferencial mediante la contratación de Docentes especializados en la atención de la Población con discapacidad</t>
  </si>
  <si>
    <t>Elaborar el Plan Departamental de Lectura Escritura y Oralidad a través de la Red de Bibliotecas Públicas Municipales del Cesar en articulación con las Instituciones Educativas.</t>
  </si>
  <si>
    <t>Se elabora el Proyecto Inclusivo Departamental de Lectura, Escritura y Oralidad PIDLEO), el cual está en permanente revisión del MEN</t>
  </si>
  <si>
    <t>institucionalizar la conmemoración del Día de las Lenguas Nativas, de la Biblioteca Escolar y Día de los Idiomas en los 24 municipios no certificados del Cesar. Se espera concepto técnico del Ministerio de Educación Nacional a través de la dirección del Plan departamental de lectura, para uso del Documento CONPES 4068 (Plan Nacional de Lectura y Bibliotecas).</t>
  </si>
  <si>
    <t>Organizar y desarrollar el Plan Integral Departamental de Apoyo al Mejoramiento a la Educación para garantizar calidad.</t>
  </si>
  <si>
    <t>Crear una ruta clara que conduzca al Departamento del Cesar a mejorar sus indicadores principales de educación (Cobertura - Permanencia - Calidad)</t>
  </si>
  <si>
    <t xml:space="preserve">Desarrollar Reuniones Con Directores de nucleo, docentes destacados, directivos docentes y el equipo de calidad para consolidadr las acciones necesarias que se requieren ejecutar en el proximo cuatrienio  para garantizar una educación de calidad que se refleje en los resultados de las pruebas saber 11 y en el acceso a la educación superior. </t>
  </si>
  <si>
    <t>Fortalecer el desarrollo de los Proyectos Pedagógicos Obligatorios (Ciudadanía Global y Competencias socio-emocionales educación ambiental educación vial estilos de vida saludable DDHH Educación para la Sexualidad y Construcción de Ciudadanía participación Cátedra de la Paz Semilleros de Investigación y de experiencias significativas de maestros o alumnos.</t>
  </si>
  <si>
    <t>Mejorar las competencias de los estudiantes del Departamento del Cesar en temas transversales necesarios para un buen desempeño en sociedad.</t>
  </si>
  <si>
    <t>El Area de Calidad Educativa con los servidores publicos y contrartistas adscritos al Area y los docentes responsables en cada EE,  desarrollan las estrategias para el fortalecimiento de los Proyectos Pedagógicos en cada Institución Educativa, se cuenta con la Asesoría Técnica del Ministerio de Educación PTA (Programa Todos a Aprender)</t>
  </si>
  <si>
    <t>Apoyar acciones formativas para la consolidación de la paz- Cátedra de Construcción de PAZ</t>
  </si>
  <si>
    <t>Alineados con la política publica de construcción de paz, brindar a los estudiantes del Departamento del Cesar un entorno donde se reconozca la problemática que vivimos en nuestro pasado y se garantice desde la academia espacios para la refexión y el dialogo,; elementos necesarios para la no repetición de los hechos que originaron el conflicto.</t>
  </si>
  <si>
    <t>La oficina de calidad educativa mediante sus supervisores continuarán trabajando en el Apoyo de las acciones formativas para la consolidación de la Paz</t>
  </si>
  <si>
    <t>Implementar el Plan Departamental de Bilingüismo que involucre docentes de Preescolar Básica y Media.</t>
  </si>
  <si>
    <t>FORTALECIMIENTO DE LAS COMPETENCIAS COMUNICATIVAS EN INGLES DE LOS ESTUDIANTES DE LOS ESTABLECIMIENTOS EDUCATIVOS OFICIALES DEL DEPARTAMENTO DEL CESAR</t>
  </si>
  <si>
    <t xml:space="preserve">mejorar las competencias comunicativas del Habla, escucha y escritura.
Alcanzar los niveles C1 y C2, según el Marco Común Europeo, con un el proceso desarrollado en su totalidad por nativos. (48 docentes de ingles en inmersión en Canada)
</t>
  </si>
  <si>
    <t xml:space="preserve">Ejecución Proyecto - Replica del aprendizaje optenido por parte de los docentes </t>
  </si>
  <si>
    <t>Organizar un programa departamental para el uso de la robótica educativa como complemento a la formación de los alumnos.</t>
  </si>
  <si>
    <t xml:space="preserve"> FORTALECIMIENTO DE LAS CAPACIDADES en CTeI con la apropiación social del conocimiento en las organizaciones de base comunitaria rurales y académicas del Departamento del Cesar.</t>
  </si>
  <si>
    <t>Generar competencias en los estudiantes del Departamento del Cesar en los siguientes temas: Lo T, Drones, Domótica, Smart Agro, diseño y desarrollo de App, Reconocimiento de imágenes sensoricas)</t>
  </si>
  <si>
    <t xml:space="preserve">Promover estrategias para el uso de las nuevas tecnologías para que más adolescentes jóvenes y adultos accedan al servicio público educativo a través de la Educación Virtual. </t>
  </si>
  <si>
    <t>MEJORAMIENTO DE LA CALIDAD EDUCATIVA MEDIANTE LA PROVISIÓN DE SERVICIOS TECNOLOGICOS QUE PERMITAN EL ACCESO OPORTUNO A LA INFORMACIÓN EN EL AÑO LECTIVO 2023</t>
  </si>
  <si>
    <t xml:space="preserve"> Formulación y ejecución del Proyecto de conectividad (Conexión Total para beneficiar a 370 Sedes Educativas del Departamento del Cesar</t>
  </si>
  <si>
    <t>Gestionar y cofinanciar la legalización de predios donde funcionan sedes educativas sobre los que municipios o el departamento no tienen propiedad.</t>
  </si>
  <si>
    <t>Garantizar la titularidad de los predios donde se presta el servicio educativo en el Departamento del Cesar.</t>
  </si>
  <si>
    <t>Solicitar a la Superintendencia de Notariado y Registro para que suscriba el convenio necesario para que adelanten los trámites pertinentes.</t>
  </si>
  <si>
    <t xml:space="preserve">Apoyar la implementación de los Planes Escolares de Gestión del Riesgo en los Centros e Instituciones Educativas. </t>
  </si>
  <si>
    <t>IMPLEMENTACIÓN DE PLANES ESCOLARES DE GESTIÓN DEL RIESGO EN LAS INSTITUCIONES EDUCATIVAS ADSCRITAS A LA SECRETARIA DE EDUCACIÓN DEPARTAMENTAL EN LOS MUNICIPIOS FRONTERIZOS NO CERTIFICADOS EN EDUCACIÓN</t>
  </si>
  <si>
    <t>IMPLEMENTAR PLANES ESCOLARES DE GESTIÓN DEL RIESGO EN LAS INSTITUCIONES EDUCATIVAS ADSCRITAS A LA SECRETARIA DE EDUCACIÓN DEPARTAMENTAL</t>
  </si>
  <si>
    <t>Brindar asistencia técnica a las Instituciones Educativas para la formulación de los Planes Escolares de Gestión del Riesgo - Hacer seguimiento a la formulación de dichos planes</t>
  </si>
  <si>
    <t>Fortalecer los programas de acceso y permanencia a la educación inicial</t>
  </si>
  <si>
    <t>Fortalecer los cuatro pilares básicos de la educación inicial: aprender a conocer, aprender a hacer, aprender a vivir juntos, aprender a ser.</t>
  </si>
  <si>
    <t>Recibir asesoria tecnico pedagogica del MEN-ICBF - Replicar en las Instituciones Educativas del departamento los conceptos aprendidos para fortalecer los programas de educación Inicial</t>
  </si>
  <si>
    <t>Lanzar una estrategia para el estrechamiento de vínculos entre el sector privado (empresas y gremios) para la definición de educación (técnica tecnológica y universitaria) pertinente con la dinámica económica del territorio especialmente: agroindustrial turismo y economía creativa.</t>
  </si>
  <si>
    <t>Formación Superior pertinente y de calidad</t>
  </si>
  <si>
    <t>Garantizar que la formación terciaria del Departamento del Cesar este articulada con el sector productivo del Departamento.</t>
  </si>
  <si>
    <t>Elaborar mesas de trabajo donde se articule el sector productivo, el sector académico (representado por la universidades y el SENA) y la SED para definir la pertinencia de los programas que se ofertan actualmente en el Departamente y establecer los correctivos del caso si no corresponden a la demanda del sectos productivo.</t>
  </si>
  <si>
    <t>Impulsar el programa NEXO Global para instituciones públicas de educación</t>
  </si>
  <si>
    <t>Incentivar la investigación al interior de las Instituciones Educativas Oficiales de los 24 Municipios no certificados en educación del Departamento del Cesar.</t>
  </si>
  <si>
    <t>recolección de información internacional con el apoyo de la Facultad de Educación, Programa de inglés y UPC que tiene convenio con la Universidad de Oxford.</t>
  </si>
  <si>
    <t>Crear el comité departamental de calidad educativa.</t>
  </si>
  <si>
    <t>Crear una instancia que vele y genere directrices encaminadas al fortalecimiento de la Calidad Educativa en el Departamento del Cesar.</t>
  </si>
  <si>
    <t xml:space="preserve">Elaboracion del Proyecto de Acto Adminsitrativo por el cual se crea el Comité de Calidad Educativa - </t>
  </si>
  <si>
    <t>Fortalecer financieramente a FEDESCESAR (Fondo Departamental de Educación Superior del Cesar)</t>
  </si>
  <si>
    <t>APLICACIÓN DE MECANISMOS DE FINANCIACIÓN CONDONABLE A LOS ESTUDIANTES VULNERABLES PARA EL INGRESO Y PERMANENCIA EN LA EDUCACIÓN SUPERIOR DEL DEPARTAMENTO DEL CESAR</t>
  </si>
  <si>
    <t>ELEVAR LAS TASAS DE ACCESO Y PERMANENCIA EN LA EDUCACIÓN SUPERIOR DE BACHILLERES ENTRE 17 y 21 AÑOS EN EL DEPARTAMENTO DEL CESAR</t>
  </si>
  <si>
    <t>Formulación del Proyecto - Suscripción de Convenios - Seguimiento y Control</t>
  </si>
  <si>
    <t xml:space="preserve">Gestionar circuitos de Rutas Universitarias donde se garantice el transporte de los jóvenes a las universidades </t>
  </si>
  <si>
    <t>GESTIONANDO FUENTES DE FINANCIACIÓN PARA EL PROYECTO</t>
  </si>
  <si>
    <t>Garantizar la permanecia de los estudiantes matriculados en las Instutuciones de educación Superior Oficiales del Departamento del Cesar</t>
  </si>
  <si>
    <t>Formular Proyecto - Etapapa Pre contractual - contractual - ejecución y Seguimiento</t>
  </si>
  <si>
    <t>Construir una sede universitaria en el centro del departamento del Cesar</t>
  </si>
  <si>
    <t>CONSTRUCCIÒN DE AULAS EN LA UNIVERSIDAD NACIONAL ABIERTA Y A DISTANCIA "UNAD" SEDE CURUMANI - DEPARTAMENTO DEL CESAR</t>
  </si>
  <si>
    <t>Ampliar la oferta academica universitaria en el Centro del Departamento</t>
  </si>
  <si>
    <t xml:space="preserve"> Ejecución y seguimiento.</t>
  </si>
  <si>
    <t>Apoyar proyectos de Investigación Básica y aplicada pertinentes a la vocación productiva del Departamento del Cesar</t>
  </si>
  <si>
    <t>Impulsar  estrategias para la promoción de las publicaciones CTI+i</t>
  </si>
  <si>
    <t>OFICINA ASESORA DE POLITICA SOCIAL</t>
  </si>
  <si>
    <t xml:space="preserve">JUAN CARLOS MINDIOLA GARCIA </t>
  </si>
  <si>
    <t xml:space="preserve">Atender  10.000 niños y niñas de la Primera Infancia en los 25 municipios </t>
  </si>
  <si>
    <t>1. ESTRATEGIA SOCIAL PARA VIDA DIGNA E INCLUYENTE</t>
  </si>
  <si>
    <t>Apoyo y asistencia con enfoque social y participativo a los grupos poblacionales vulnerables del departamento del Cesar.</t>
  </si>
  <si>
    <t xml:space="preserve">Brindar proteección a la población vulnerable del departamento del Cesar, mediante la implementación de acciones de promoción, prevención y atención, posibilitando la garantia y el pleno goce de sus derechos. </t>
  </si>
  <si>
    <t xml:space="preserve">Articular con los 25 Municipios la  implementaciòn de la estrategia de atenciòn integral a la primera infancia (Crecemos Mejor)  que tiene por objetivo la activacion de las rutas de atenciòn  integral a niños y niñas de primera infancia para garantizar los derechos fundamentales a la salud,  educaciòn,  recreaciòn,  Fortalecimiento cultural, Fortalecimiento familiar, ejercicio de la ciudadania. </t>
  </si>
  <si>
    <t xml:space="preserve">Promover 200 actividades el fortalecimiento de la Ruta Integral de atención en la primera infancia en los del Departamento del Cesar en los 25 municipios. </t>
  </si>
  <si>
    <t>Desarrollar capacitaciones, Talleres, Mesas de Trabajo y reuniones para implementar la Ruta Integral de Atención de manera articulada con actores involucrtados.</t>
  </si>
  <si>
    <t xml:space="preserve">Construcción y puesta en marcha de la estrategia Departamental de atención integral a 15.000 niños y niñas en Infancia y adolescencia en los 25 municipios del Departamento del Cesar. </t>
  </si>
  <si>
    <t xml:space="preserve">Articular con la secretaria de educaciòn la puesta en marcha de la estrategia ¨Crecemos Mejor"en los 25 municipios del departamento a través del acompañamiento, Asistencia técnica, monitoreo y Evaluación.. </t>
  </si>
  <si>
    <t xml:space="preserve">Desarrollar un programa especializado para la atencion de 100 niños, niñas en infancia y adolescencia en consumo de sustancias psicoactivas, garantizando la atención especializada en salud y la inclusión al sistema educativo.  </t>
  </si>
  <si>
    <t xml:space="preserve">Fortalecimiento a la gestión sectorial para la implementación de los programas sociales del departamento del Cesar </t>
  </si>
  <si>
    <t xml:space="preserve">Fortalecer la capacidad institucional para la gestion sectorial en la implementación de los programas sociales de la gobernacion del departamento del Cesar. </t>
  </si>
  <si>
    <t>Articular con la sectorial de salud en el componente de salud mental las acciones conducentes al fortalecimiento de la estrategia habilmente, a través de estrategia conjunta.</t>
  </si>
  <si>
    <t>Puesta en marcha de un programa que permita promover la participación 8.000 personas  de grupos poblacionales de infancia y adolescencia y el establecimiento de la mesa de participación de niñez en el Cesar; vista esta como la mejor expresión de su reconocimiento como sujetos de derechos.</t>
  </si>
  <si>
    <t>Fortalecimiento a la gestión sectorial para la implementación de los programas sociales del departamento del Cesar.</t>
  </si>
  <si>
    <t>Realización de mesas de participación para la Promoción  de la participaciòn de niños, niñas y adolescentes a traves del programa de liderazgo y construcciòn de ciudadania en articulación con los sectores gobierno y educaciòn y a nivel transectorial con ICBF.</t>
  </si>
  <si>
    <t>Desarrollar 1 programas que permita reconocer el juego como elemento fundamental en el desarrollo integral de 200 niños y niñas. (Rescate de juegos tradicionales).</t>
  </si>
  <si>
    <t>Implementar la estrategia lúdico práctica nacional  "Crianza Amorosa"  en articulaciòn con los 25 municipios, mediante las actividades de Monitoreo, Asistencia técnica, Acompañamiento y Evaluación.</t>
  </si>
  <si>
    <t xml:space="preserve">Implementar 1 programas en coordinación con los 25 municipios del Cesar y demás agentes del Sistema Nacional de Bienestar Familiar (SNBF) del orden departamental para la atención de las familias y fortalecimiento de sus capacidades que promuevan su corresponsabilidad en el desarrollo integral de los niños, las niñas y los adolescentes. </t>
  </si>
  <si>
    <t>Implementar estrategia "Escuela de Padres" en las instituciones educativas para fortalecer  el involucramiento parental y desarrollar acciones conducentes a las buenas prácticas de comunicación.</t>
  </si>
  <si>
    <t>Promover conjuntamente con los 25 municipios del Cesar estrategias de prevención de uniones tempranas.</t>
  </si>
  <si>
    <t>Atender a través, de un programa intersectorial a 300 niños y niñas de la primera infancia en condición de discapacidad teniendo en cuenta el enfoque diferencial por tipos de discapacidad</t>
  </si>
  <si>
    <t xml:space="preserve">Promocion de derechos y prevencion de vulneraciones en niñas y  niños en primera infnaica en condición de discapacidad mediante el fortalecimiento de capacidades familiares e individuales. </t>
  </si>
  <si>
    <t xml:space="preserve">Promover los derechos de niñas, niños en primera infancia con discapacidad y prevenir los riesgos de vulneración,  mediante el fortalecimiento de las capacidades individuales y familiares para el reconocimiento de sus derechos y la generación de acciones que posibiliten su participación e inclusión social. </t>
  </si>
  <si>
    <t>Fortalecer las acciones de atenciòn integral a niños y niñas de primera infancia que se encuentran por fuera de las instituciones educativas.</t>
  </si>
  <si>
    <t>Construir e implementar 1 programas para descubrir talentos en arte, cultura, deporte, tecnología y ciencia, como medio para el desarrollo integral de la infancia y la adolescencia como solución de problemáticas que los afecten.</t>
  </si>
  <si>
    <t xml:space="preserve">En articulaciòn con las sectoriales de cultura, deportes, tics fortalecer los programas  para descubrir talentos en arte, cultura, deportes, tecnologias y ciencia. </t>
  </si>
  <si>
    <t>Atender a través de 2 programas intersectorial a 200 infantes y adolescente en condición de discapacidad teniendo en cuenta el enfoque diferencial por tipos de discapacidad</t>
  </si>
  <si>
    <t xml:space="preserve">Promocion de derechos y prevencion de vulneraciones de niñas, niños y adolescentes con discapacidad mediante el fortalecimiento de capacidades familiares e individuales. </t>
  </si>
  <si>
    <t xml:space="preserve">Promover los derechos de niñas, niños y adolescentes con discapacidad y prevenir los riesgos de vulneración,  mediante el fortalecimiento de las capacidades individuales y familiares para el reconocimiento de sus derechos y la generación de acciones que posibiliten su participación e inclusión social. </t>
  </si>
  <si>
    <t>Desarrollar dos programas intersectoriales (salud y educaciòn para fortalecer la educaciòn y la Rehabilitaciòn basada en comunidad  para los infantes y adolescentes  con discapacidad que se encuentren en las instituciones educativas o fuera de ellas).</t>
  </si>
  <si>
    <t xml:space="preserve">Implementar la estrategia intersectorial e interinstitucional de atención integral a 550 infantes y adolescentes para prevenir y erradicar las peores formas de trabajo infantil y la protección del menor trabajador: Explotación económica, especialmente en mendicidad. </t>
  </si>
  <si>
    <t xml:space="preserve">Fortalecimiento a la gestión sectorial para la implementación de los programas sociales del departamento del Cesar. </t>
  </si>
  <si>
    <t>Implementar  estrategia de erradicaciòn del trabajo infantil  conjuntamente con los 25 entes Municipales y los actores involucrados.</t>
  </si>
  <si>
    <t>Desarrollar estrategias territoriales para la atención a 100 niños y niñas de la primera infancia en riesgo de desnutrición que permitan iniciar la transformación de los sistemas alimentarios en las familias cesarenses</t>
  </si>
  <si>
    <t xml:space="preserve">Realización de búsqueda activa de casos en articulaciòn con las instituciones que hacen parte de la estrategia Ni Uno + para riesgos de desnutriciòn, activando las rutas de atención para mejorar las condiciones nutricionales. </t>
  </si>
  <si>
    <t>Desarrollar estrategias conjuntas con los territorios que permitan la transformación de los sistemas alimentarios de 400 personas en la infancia y la adolescencia, promoviendo estilos de vida saludables y buenos hábitos para disminuir la desnutrición y mal nutrición.</t>
  </si>
  <si>
    <t xml:space="preserve">En articulaciòn con  la sectorial de salud en la dimensiòn de enfermedades no trasmitibles y nutriciòn  se implementarà la estrategia de promociòn de estilo de vida saludable en instituciones educativas.  </t>
  </si>
  <si>
    <t>Promover la implementación de 200 centros de atención transitorio al migrante para que de manera conjunta con organismos internacionales y del nivel nacional que hacen parte del sistema nacional de bienestar Familiar (SNBF), se atienda la situación de la niñez migrante interna y externa, priorizando las mujeres embarazadas, niños, niñas, adolescentes y personas mayores.</t>
  </si>
  <si>
    <t xml:space="preserve">Realizar seguimiento, monitoreo y evaluación a los dos centros de atenciòn al migrante, en los Municipios de Valledupar y Aguachica </t>
  </si>
  <si>
    <t>Impulsar a 250 jóvenes cesarenses con ideas innovadores que impacten el desarrollo económico y social de su entorno.</t>
  </si>
  <si>
    <t xml:space="preserve">Evaluar e Impulsar ideas innovadoras de los jóvenes Cesarenses en articulaciòn con la sectoriales de agricultura e IDECESAR </t>
  </si>
  <si>
    <t>Beneficiar a la 8000 jovenes con una estrategia de participación a partir de la diversidad, los derechos y las obligaciones para contribuir en el desarrollo comunitario, familiar y personal, laboral, los procesos políticos, la vida pública, la protección del medio ambiente, la consolidación de la paz y la prevención de conflictos.</t>
  </si>
  <si>
    <t>Desarrollar e Implementar una estrategia Departamental para Promover la participaciòn y liderazgo de "los jovenes lo hacemos mejor" a través de la realización de talleres,  Participación política, experiencias exitosas, planes de comunicación, entre otras</t>
  </si>
  <si>
    <t xml:space="preserve">Vincular a 4000 jóvenes Cesarenses para que desarrollen actividades que fortalezcan sus proyectos de vida, las habilidades socioemocionales, la innovación y el liderazgo. </t>
  </si>
  <si>
    <t>*Generar espacios de participación de los jóvenes en la construción de proyectos que integren liderazgo e  innovación juvenil</t>
  </si>
  <si>
    <t>Implementar 1 estrategias que les permita fortalecer la institucionalidad para favorecer la inclusión social, económica y política de los jóvenes en el departamento del Cesar.</t>
  </si>
  <si>
    <t>*Pretende generar 1,000 empleos para el mantenimiento de instalaciones del sector oficial con mano de obra de personas en condición de vulnerabilidad que no esté percibiendo ningún tipo de ingresos económicos</t>
  </si>
  <si>
    <t xml:space="preserve">Beneficiar a 14000 jovenes con un programa intersectorial e interinstitucional en coordinación con los 25 municipios del departamento, que nos permitan promover la garantía de los derechos fundamentales. </t>
  </si>
  <si>
    <t xml:space="preserve">*Articulación intersectorial e interinstitucional que promuevan acciones en territorio  de los derechos fundamentales </t>
  </si>
  <si>
    <t xml:space="preserve">Construir y desarrollar programa departamental para la equidad de género que fortalezca las instituciones para la promoción del respeto, la protección y la garantía de los derechos de 7000 mujeres en el Departamento del Cesar. </t>
  </si>
  <si>
    <t>Implementación de estrategia "Desarrollo de Capacidades" dirigida en la primera Fase a enlaces Municipales, Fase II Líderes y Colectivos de Mujeres mediante encuentro Departamental y Fase III: encuentro Municipal y socialización de Experiencias</t>
  </si>
  <si>
    <t xml:space="preserve">Garantizar la inclusión de 100 mujeres especialmente rural en procesos de ordenamiento social, productivo y de acceso a créditos, al igual que su participación en espacios de toma de decisiones del sector agropecuario, que conduzcan a un desarrollo rural equitativo y sostenible. </t>
  </si>
  <si>
    <t>Encuentro Departamental de Mujeres Rurales, Realización de Talleres y jornadas de capacitación articuladas con Ministerios de Agricultura, del Interior, Consejería Presidencial, SENA y otros involucrados</t>
  </si>
  <si>
    <t>Generar 1 estrategias comunicativas para la erradicación de la violencia contra la mujer, promoviendo la transformación de imaginarios culturales de discriminación, violencia, explotación y abuso contra niñas y adolescentes, e impulsar programas que superen estereotipos y construyan masculinidades no violentas y corresponsables</t>
  </si>
  <si>
    <t>Diseño, Socialización y Posicionamiento de Estrategias Comunicativas de impacto para la transformación de imaginarios culturales de discriminación,explotación y abuso contra niñas y adolescentes, Violencia contra la Mujer, Rutas de Atención, entre otras.</t>
  </si>
  <si>
    <t xml:space="preserve">Crear una escuela de formación integral para 300 mujeres Cesarenses en temas relacionados con la salud, participación, liderazgo, proyecto de vida, empoderamiento y política que les permitan potenciar habilidades para ser multiplicadoras en su entorno comunitario. </t>
  </si>
  <si>
    <t>Formar colectivos de mujeres en temas de impacto: liderazgo, emprendimiento, proyecto de vida, Participación Política, Inclusión Social, Participación Ciudadana, entre otras.</t>
  </si>
  <si>
    <t xml:space="preserve">Crear y/o dotar  5 centros de atención integrales que promuevan la atención en conflictos familiares, psicosociales, protección y empoderamiento en busca del mejoramiento de su calidad de vida y de su entorno familiar. </t>
  </si>
  <si>
    <t>Realizar seguimiento, monitoreo y asistencias técnicas en los Municipios para fortalecer los centros de atención Integral.</t>
  </si>
  <si>
    <t xml:space="preserve">Atender 2000 personas en la Oficina de Atención a las personas con Discapacidad </t>
  </si>
  <si>
    <t xml:space="preserve">Implementar el programa Lo Hacemos Mejor desde Casa en articulaciòn con el IDREEC </t>
  </si>
  <si>
    <t>Poner en marcha 1 centros de atención integral para las personas con discapacidad severa y profunda, que permitan la independencia laboral de sus cuidadores.</t>
  </si>
  <si>
    <t>Crear de un banco de productos de apoyo que nos permita beneficiar a 300 personas con discapacidad para mejorar su calidad de vida y la de sus cuidadores.</t>
  </si>
  <si>
    <t xml:space="preserve">Apoyo y asistencia con enfoque social y participativo a los grupos poblacionales vulnerables del departamento del Cesar </t>
  </si>
  <si>
    <t>Facilitar ayudas técnicas a población en condición de discapacidad (coches neuralgicos, sillas de rueda, entre otras)</t>
  </si>
  <si>
    <t>Construir 1 estrategias que permita fortalecer anualmente la infraestructura, el talento humano y la tecnología de sistemas de información y equipos biomédicos de las instituciones públicas de habilitación, rehabilitación que atiendan personas con discapacidad</t>
  </si>
  <si>
    <t xml:space="preserve">Brindar Acompañamiento  y realizar seguimiento  al Idreec en el Programa de saneamiento fiscal a traves de la puesta en marcha de nuevos servicios de rehabilitaciòn.  </t>
  </si>
  <si>
    <t>Implementar 1 estrategias que permitan activar mecanismos de inclusión productiva, generación de ingresos y seguridad económica de personas con discapacidad, familias y cuidadores</t>
  </si>
  <si>
    <t>Apoyar la participación de la población en condición de discapacidad en 3 encuentros departamentales Nacional e internacional</t>
  </si>
  <si>
    <t xml:space="preserve">Inscribir a la poblaciòn con discapadidad en los diferentes encuentros Nacionales e internacionales. </t>
  </si>
  <si>
    <t xml:space="preserve">Desarrollar 1 estrategias del nivel interinstitucional e intersectorial anualmente que permita la implementación de la Política Colombiana de Envejecimiento    Humano    y    Vejez 2015-2024 para garantizar la atención integral de
las personas mayores.
</t>
  </si>
  <si>
    <t xml:space="preserve">Fortalecimiento de acciones nutricionales, recreativas, aprovechamiento del tiempo libre y promoción de espacios de paz y convivencia como herramientas de transformación, inclusión y equidad social de las personas mayores en el departamento del Cesar. </t>
  </si>
  <si>
    <t xml:space="preserve">Mejorar la calidad de vida de 13.100 personas mayores a tarves de la implementación de acciones nutricionales, recreativas, de aprovechamiento de tiempo libre, promoción de espacios de paz y convivencia que srivan como herramientas de transformación, inclusióin y equidad para ese grupo poblacional. </t>
  </si>
  <si>
    <t>*Realizar ejercicio de Adopción y Adaptación de la Politica Colombiana de Envenjecimiento Humano y Vejez en los 25 municipios. 
*Brinda una recuperación de la función masticatoria a 1,000 personas mejorando la mordida y la ingesta de alimentos de las personas mayores del departamento del cesar, bajo dos componentes de atención el primero está relacionado con el diagnostico, valoración, fabricación de prótesis y la instalación de la misma y el segundo componente es pedagógico en el cual se busca sensibilizar a la población beneficiaria del cuidado de la salud bucal y el manejo, limpieza e información general relacionada con las prótesis dentales.</t>
  </si>
  <si>
    <t>Beneficiar anualmente a 12500 adultos mayores vulnerables con un programa de asistencia integral para mejorar su calidad de vida</t>
  </si>
  <si>
    <t>Proporcionar atención integral a 13.100 personas mayores através de la estrategia  "Mejoramiento de la calidad de vida de las personas mayores del Departamento del Cesar "</t>
  </si>
  <si>
    <t xml:space="preserve">Generar anualmente 4 estrategias articulada de acciones dirigidas a los actores del Sistema Nacional de Bienestar Familiar, la comunidad y la familia para garantizar atención integral humanizada y con calidad para las personas mayores. 
</t>
  </si>
  <si>
    <t xml:space="preserve">Apoyar acciones interinstitucionales que permitan la dignificación del proceso de entrega de 32000 subsidios del programa Colombia Mayor.
</t>
  </si>
  <si>
    <t xml:space="preserve">Diseñar 1 programas para impulsar iniciativas que le apunten a la inclusión social y productiva de los campesinos mayores.
</t>
  </si>
  <si>
    <t xml:space="preserve">Fortalecimiento de las condiciones socio económicas de la población vulnerable del departamento del Cesar. </t>
  </si>
  <si>
    <t xml:space="preserve">Fortalecer iniciativas de emprendimiento que posibiliten mejorar condiones socioeconocmicas en población vulnerables del departamento del Cesar. </t>
  </si>
  <si>
    <t xml:space="preserve">*Diseñar con la secretaria de  agricultura departamental y los municipios interesados en generar una  estrategias de fortalecimiento   que promueva la generación de ingresoso y la inclusión social de las personas mayores. </t>
  </si>
  <si>
    <t>Implementar 1 instrumentos de apoyo estadístico dirigidos a superar la invisibilización en el Departamento del Cesar.</t>
  </si>
  <si>
    <t>Realización de mesas de trabajo para articular acciones conjuntas con actores sectoriales y transectoriales involurados</t>
  </si>
  <si>
    <t xml:space="preserve">Desarrollar 500 programas que permitan fortalecer las acciones afirmativas de autorreconocimiento y auto aceptación de las personas sexualmente diversas disminuyendo las problemáticas de salud mental. (Suicidios, depresión, neurosis, consumo de sustancias psicoactivas).
</t>
  </si>
  <si>
    <t>Capacitación a funcionarios y población involucrada en la temática de salud mental en conocimiento de Derechos y Deberes ciudadanos conjuntamente con Salud Mental e instituciones involucradas.</t>
  </si>
  <si>
    <t>Realizar 1 accion de promoción y fortalecimiento que permitan la humanización en las instituciones que prestan servicios, cualquiera que sea su naturaleza, a la población sexualmente diversa garantizando el derecho al libre desarrollo de su orientación sexual.</t>
  </si>
  <si>
    <t>Realizar monitoreo y seguimiento a las instituciones públicas y privadas que proporcionan atención a la población en buenas prácticas de prestación de servicios, tomando como referencia el Dec 410/18.</t>
  </si>
  <si>
    <t xml:space="preserve">Formar a la comunidad educativa en normatividad vigente que permita garantizar el acceso en igualdad de condiciones y sin ningún tipo de discriminación, a 45 personas sexualmente diversas a las instituciones educativas públicas y privadas.
</t>
  </si>
  <si>
    <t>Realizar capacitación a recurso humano de instituciones educativas sobre normatividad que promulga Protección y Creación de espacios libres de discriminación.</t>
  </si>
  <si>
    <t>Fortalecer el emprendimiento a 100 personas de la población LGBT a través de asesorías, estudios de mercados y realización de planes de negocios para participar en fondos de financiación.</t>
  </si>
  <si>
    <t>Llevar a cabo mesas de trabajo con instituciones involucradas: IDECESAR, Fondo Emprender,Secretaría de Agricultura y Fomento Empresarial.</t>
  </si>
  <si>
    <t>Desarrollar acciones afirmativas transversales para sensibilización y capacitación a750 funcionarios públicos sobre temáticas LGBT.</t>
  </si>
  <si>
    <t>Capacitar a funcionarios y Empleados públicos en normatividad y respeto para una libre atención sin prejuicio hacia la población sexualmente diversa.</t>
  </si>
  <si>
    <t>Desarrollar 1 estrategia conjunta que permitan iniciar la transformación de los sistemas alimentarios en las familias cesarenses como vehículo para acabar con la malnutrición en todas sus formas.</t>
  </si>
  <si>
    <t>2. ACUERDO DE LUCHA CONTRA EL HAMBRE</t>
  </si>
  <si>
    <t>Participar en el diseño de estrategias y acciones integradas con los distintos sectores a través de la oferta institucional para impactar integralmente y positivamente a la población.</t>
  </si>
  <si>
    <t>Implementar 1 estrategia y/o procedimiento para reducir la mortalidad materna e infantil, especialmente de niños y niñas menores de cinco años por desnutrición.</t>
  </si>
  <si>
    <t>Fortalecer la promoción de 1 estilo de vida saludable y buenos hábitos de descanso y sueño en los niños, niñas y adolescentes.</t>
  </si>
  <si>
    <t xml:space="preserve">Realizar estrategia conjunta en articulaciòn con el sector Salud  en la dimensiòn de habitos saludables  Para fortalecer Hábitos y estilos de vida saludables en niños, niñas adolescentes y sus familias. </t>
  </si>
  <si>
    <t xml:space="preserve">SECRETARIA DE CULTURA Y  TURISMO </t>
  </si>
  <si>
    <t>IVAN MURGAS VALLEJO</t>
  </si>
  <si>
    <t xml:space="preserve">Fortalecimiento y actualización de  1 Sistema de Información Turística del Departamento del Cesar (SITUR, Cesar)
</t>
  </si>
  <si>
    <t>Servicio de información implementado (0401102)</t>
  </si>
  <si>
    <t>1 Sistema de información implementado (040110200)</t>
  </si>
  <si>
    <t>Actualización de la plataforma web SITUR Cesar. para la promocion  de la oferta turistica del departamento del Cesar.</t>
  </si>
  <si>
    <t>Actualizar la plataforma web SITUR Cesar, para la promocion  de la oferta turistica del departamento del Cesar</t>
  </si>
  <si>
    <t>Actualizar la plataforma, gestionar datos y manejo de datos</t>
  </si>
  <si>
    <t>Crear bancos de imágenes de los atractivos turísticos y/o culturales del departamento</t>
  </si>
  <si>
    <t>1 Publicación realizada (330110000)</t>
  </si>
  <si>
    <t>N/A</t>
  </si>
  <si>
    <t>Almacenar una cantidad  de imágenes de los atractivos turísticos y/o culturales del departamento</t>
  </si>
  <si>
    <t xml:space="preserve">Promocionar, posicionar y promover los destinos turisticos del departamento del Cesar, participar en eventos de trayectoria nacional para dar a conocer el destino, participar en una feria internacional. </t>
  </si>
  <si>
    <t>1 Eventos de promoción realizados (350204602)</t>
  </si>
  <si>
    <t>Fortalecimiento del sector turistico del departamento del Cesar mediante la participación en diferentes eventos feriales nacionales e internacionales.</t>
  </si>
  <si>
    <t xml:space="preserve">Participar en eventos de promoción para  posicionar y promover los destinos turisticos del departamento del Cesar, participar en eventos de trayectoria nacional para dar a conocer el destino, participar en una feria internacional. </t>
  </si>
  <si>
    <t>Realizar 2 estrategias de mercadeo y promoción de los destinos turísticos del departamento.</t>
  </si>
  <si>
    <t>1 Campañas realizadas (350204600)</t>
  </si>
  <si>
    <t>Promoción del departamento del Cesar mediante la implementacion de estrategias que permitan conocer los destinos del departamento del Cesar a nivel nacional y en el extranjero</t>
  </si>
  <si>
    <t>Promocinar al departamento del Cesar mediante la implementacion de estrategias que permitan conocer los destinos del departamento del Cesar a nivel nacional y en el extranjero</t>
  </si>
  <si>
    <t>Promocionar los destinos en aerolineas nacionales, promoción del destino en Amadeus, realizar un fam trip con prestadores de servicios turisticos, realizar una rueda de negocios con operadores de servicios del departamento del Cesar.</t>
  </si>
  <si>
    <t>Desarrollar 1 estrategias para minimizar el impacto medioambiental del turismo en los diferentes destinos.</t>
  </si>
  <si>
    <t>2 Capacitaciones realizadas (350204501)</t>
  </si>
  <si>
    <t xml:space="preserve">Promover estrategias de turismo sostenible para los prestadores de servicios turisticos del departamento del Cesar </t>
  </si>
  <si>
    <t>Capacitar a los prestadores de servicios turisticos en normas sectoriales NTS 003, certificar a los prestadores de servicios en NTS 003</t>
  </si>
  <si>
    <t>Realizar diplomados y/o talleres   en normas sectoriales NTS 003, certificar a los prestadores de servicios en NTS 003 a los prestadores de servicios turisticos</t>
  </si>
  <si>
    <t>Apoyar  1 programas  para  la  seguridad  social  del creador y del gestor cultural</t>
  </si>
  <si>
    <t>Promoción y acceso efectivo a procesos culturales y artísticos (3301)</t>
  </si>
  <si>
    <t>Estímulos otorgados (330105400)</t>
  </si>
  <si>
    <t>Impulsar un diagnóstico integral de la oferta cultural del departamento del Cesar.</t>
  </si>
  <si>
    <t>Documentos de investigación realizados (330106900)</t>
  </si>
  <si>
    <t>Elaboración de un diagnóstico integral de la oferta cultural del departamento del Cesar</t>
  </si>
  <si>
    <t>Elaborar un diagnóstico para documentar la oferta cultural del departamento del Cesar</t>
  </si>
  <si>
    <t>Organizar la informacion cultural del departamento, estimar los programas potenciales de oferta cultural; realizar un programa de  Capacitacion en el aspecto cultural.</t>
  </si>
  <si>
    <t>Promover la diversidad y el patrimonio cultural material e inmaterial a través de la constitución y/o elaboración de 4 listas representativas, inventarios, registros, declaratorias, planes especiales, vigías, entre otros.</t>
  </si>
  <si>
    <t>Gestión, protección y salvaguardia del patrimonio cultural colombiano (3302)</t>
  </si>
  <si>
    <t>1 Publicaciones realizadas (330207000)</t>
  </si>
  <si>
    <t>Contratación firmas asesoras y/o consultoras especializadas para realizar diagnóstico. Identificación y elaboración de las listas representativas, inventarios, registros, declaratorias, planes especiales, vigías del departamento del Cesar</t>
  </si>
  <si>
    <t>Desarrollar  acciones  para  diagnósticar,  identificar y elaboración de  listas representativas, inventarios, registros, declaratorias, planes especiales, vigías del departamento del Cesar</t>
  </si>
  <si>
    <t>Contratar los servicios de consultoría para la elaboración, capacitación de las istas representativas, inventarios, registros, declaratorias, planes especiales, vigías, entre otros.</t>
  </si>
  <si>
    <t>Implementar 1 estrategias recomendadas en el PES y de la Declaratoria de Patrimonio Inmaterial del Vallenato por la UNESCO, para salvaguardar la música Vallenata tradicional</t>
  </si>
  <si>
    <t>1 Procesos de salvaguardia efectiva del patrimonio inmaterial realizados (330204900)</t>
  </si>
  <si>
    <t xml:space="preserve">Elaboración de estrategias  para la protección y salvaguardia  la música Vallenata tradicional  como pilar fundamental  de la Declaratoria de Patrimonio Inmaterial del Vallenato por la UNESCO </t>
  </si>
  <si>
    <t xml:space="preserve">Realizar  convocatorias para implementar estrategias recomendadas en el PES y de la Declaratoria de Patrimonio Inmaterial del Vallenato por la UNESCO, para salvaguardar la música Vallenata </t>
  </si>
  <si>
    <t xml:space="preserve">Promocionar convocatorias para implementar estrategias recomendadas en el PES y de la Declaratoria de Patrimonio Inmaterial del Vallenato por la UNESCO, para salvaguardar la música Vallenata </t>
  </si>
  <si>
    <t>Apoyar  1 encuentros culturales, estímulos, festivales, ferias, y/o eventos que promuevan las diversas manifestaciones artísticas y/o culturales</t>
  </si>
  <si>
    <t>1 Contenidos culturales  en circulación (330107300)</t>
  </si>
  <si>
    <t>Fortalecimiento al sector cultural y turístico a través de encuentros, estímulos, festivales, ferias y eventos que promuevan las diversas manifstaciones artísticas y culturales del departamento del Cesar</t>
  </si>
  <si>
    <t>Fortalecer al sector cultural y turístico a través de encuentros, estímulos, festivales, ferias, y eventos que promuevan las diversas manifestaciones artísticas y culturales del departamento del Cesar</t>
  </si>
  <si>
    <t>Apoyar el desarrollo de encuentros, estímulos, festivales, ferias, y eventos que promuevan las diversas manifestaciones artísticas y culturales del departamento del Cesar</t>
  </si>
  <si>
    <t>Impulsar 1 convocatorias de desarrollo y fortalecimiento de proyectos de formación artística</t>
  </si>
  <si>
    <t>1 Procesos de formación atendidos (330112600)</t>
  </si>
  <si>
    <t>Fortalecimiento de las escuelas de formación musical y artística, instituciones educativas, actualización y estructuración de planes de trabajo en diferentes expresiones</t>
  </si>
  <si>
    <t>Fortalecer las escuelas de formación musical y artística, instituciones educativas, actualización y estructuración de planes de trabajo en diferentes expresiones</t>
  </si>
  <si>
    <t>Impulsar mediante convocatoria el desarrollo y fortalecimiento de proyectos de formación artística</t>
  </si>
  <si>
    <t>Gestionar la adecuación y/o dotación de 1 escenarios culturales</t>
  </si>
  <si>
    <t>1 Centros culturales adecuados (330109000)</t>
  </si>
  <si>
    <t xml:space="preserve">Adecuación de espacios  a través de la elaboración de esculturos,  momunetos y dotación de escenarios </t>
  </si>
  <si>
    <t>Adecuar y dotar espacios , teniendo en cuenta la infraestructura  cultural en los municipios</t>
  </si>
  <si>
    <t xml:space="preserve">SI </t>
  </si>
  <si>
    <t xml:space="preserve">Impulsar y  gestionar  1 programas de emprendimiento para fortalecer los procesos de economía creativa en el sector cultural </t>
  </si>
  <si>
    <t>500 Personas beneficiadas con apoyos del Programa Nacional de Estímulos (330105500)</t>
  </si>
  <si>
    <t xml:space="preserve">Realización de acciones de emprendimiento para fortalecer los procesos de economía creativa en el sector cultural </t>
  </si>
  <si>
    <t>Impulsar un programa de economía creativa y emprendimiento mediante convocatoria en el departamento del Cesar</t>
  </si>
  <si>
    <t>Crear feria y eventos para incentivar la economía creativa y emprendimiento mediante convocatoria</t>
  </si>
  <si>
    <t>Implementar 8 actividades interinstitucionales para conformar y activar una agenda cultural permanente en el departamento del Cesar.</t>
  </si>
  <si>
    <t>1 Actividades culturales para la promoción de la cultura realizadas (330105301)</t>
  </si>
  <si>
    <t>Promover la implementación del plan nacional de lectura 7 bibliotecas públicas adscritas a la Red en el departamento del Cesar</t>
  </si>
  <si>
    <t>Actividades culturales para la promoción de la cultura realizadas (330105301)</t>
  </si>
  <si>
    <t>Desarrollo de Servicios Bibliotecarios para el fortalecimiento de la lectura y  escritura en bibliotecas que conforman la Red de Bibliotecas Publicas del departamento del Cesar</t>
  </si>
  <si>
    <t>Fortalecer servicios bibliotecarios a través de estrategias que promuevan la lectura y escritura en bibliotecas que hacen parte de la Red departamental de bibliotecas públicas del Cesar</t>
  </si>
  <si>
    <t>Contratar los servicios operativos para desarrollar actividades a través de la Red de Bibliotecas Públicas del Departamento</t>
  </si>
  <si>
    <t>Apoyar a 1 escuelas de formación artística desde sus diversos grupos poblacionales y/o necesidades educativas especiales.</t>
  </si>
  <si>
    <t>Desarrollo de procesos de formación artística y apoyo al talento musical para niños (as) en condición de vulnerabilidad en la ciudad de Valledupar departamento del Cesar</t>
  </si>
  <si>
    <t>Desarrollar  procesos de formación artística y apoyo al talento musical para niños (as) en condición de vulnerabilidad en la ciudad de Valledupar departamento del Cesar</t>
  </si>
  <si>
    <t>Contratar los servicios operativos para fortalecer las escuelas de formación artística con necesidades educativas especiales.</t>
  </si>
  <si>
    <t>OFICINA ASESORA DE TIC</t>
  </si>
  <si>
    <t>MIGUEL AROCA CERVANTES</t>
  </si>
  <si>
    <t>Promover el aumento de cobertura en TICS a través de 2 alianzas público – privadas en sectores urbanos y rurales del departamento</t>
  </si>
  <si>
    <t>PROGRAMA IV. UN SALTO A LA ERA DIGITAL Y NUEVAS TECNOLOGÍAS.</t>
  </si>
  <si>
    <t>Gestión</t>
  </si>
  <si>
    <t>Estructurar un diagnóstico de requerimientos de infraestructura tecnológica, conectividad, uso y apropiación.</t>
  </si>
  <si>
    <t>OFICINA ASESORA DE PAZ</t>
  </si>
  <si>
    <t>JUANA DEL CARMEN PACHECO SOTO</t>
  </si>
  <si>
    <t>Fortalecer institucionalmente los procesos en la Oficina Asesora de Paz, para el cumplimiento de la gestión y asistencia técnica y atención territorial a la población víctima, reinsertada, reintegrada y reincorporada del departamento del Cesar.</t>
  </si>
  <si>
    <t>CONSTRUCCIÓN DE PAZ, EQUIDAD PARA LAS VÍCTIMAS Y POSTCONFLICTO</t>
  </si>
  <si>
    <t>Apoyar la Implementación del Acuerdo de Paz</t>
  </si>
  <si>
    <t xml:space="preserve">IMPLEMENTACION DE ACCIONES PARA LA CONSTRUCCION DE PAZ TERRITORIAL </t>
  </si>
  <si>
    <t>Fortalecer las acciones de articulación interinstitucional entre los distintos actores involucrados en la implementación de la política pública de víctimas, reintegrados y reincorporados aunados a la necesidad de generar acciones que contribuyan a la superación de la vulnerabilidad de las victimas y la construcción de paz en el departamento del Cesar</t>
  </si>
  <si>
    <t>1. Contratación de personal para fortalecer la Oficina Asesora de Paz en los procesos de asistencia, atención y reparación integral de las víctimas, población reinsertada, reintegrada y reincorporada del Departamento del Cesar del departamento del Cesar.
2.  Adquisición de elementos distintivos propios de las labores misionales y operativas de la oficina asesora de paz.
3. Garantizar sesiones oapaz y acciones de conmemoración de la política pública de víctimas, construcción de paz, derechos humanos y memoria histórica y actos de reparación en cumplimiento de órdenes judiciales ley 1448/2011.
4.  Gastos de viajes (gastos de alimentación, hospedaje y transporte) para profesionales de la oficina asesora de paz al interior y por fuera del departamento.
5.Contratación de vehículo.</t>
  </si>
  <si>
    <t>Apoyar la ejecución de 4 proyectos artísticos, culturales y empresariales para víctimas del conflicto armado, durante cada año de gobierno</t>
  </si>
  <si>
    <t>1.  Contratación de personal para fortalecer la Oficina Asesora de Paz en los procesos de asistencia, atención y reparación integral de las víctimas, población reinsertada, reintegrada y reincorporada del Departamento del Cesar del departamento del Cesar.</t>
  </si>
  <si>
    <t>Si</t>
  </si>
  <si>
    <t>Realizar 4 campañas en el cuatrienio de sensibilización para la prevención al reclutamiento forzado de niños, niñas, adolescentes y jóvenes (NNAJ). Código infancia y adolescencia – alertas de las defensorías</t>
  </si>
  <si>
    <t>si</t>
  </si>
  <si>
    <t>Formular un plan de prevención, de protección y garantías de no repetición y de contingencias en lo pertinente a víctimas del conflicto armado en el departamento del Cesar, durante el cuatrienio</t>
  </si>
  <si>
    <t>no</t>
  </si>
  <si>
    <t>Fortalecer 4 Comité de Justicia Transicional y el Consejo de Paz Reconciliación, Convivencia y derechos Humanos del departamento del Cesar.</t>
  </si>
  <si>
    <t>1.Fortalecer la oficina de la mesa departamental de victimas.
2.  Fortalecer la participación efectiva de la mesa departamental de victimas.
3. 4 Sesiones de comités de justicia transicional y sus subcomités.
4. Fortalecimiento a mesas municipales de victimas.
5. Fortalecimiento del consejo departamental de paz,  e implementación de acciones contempladas en el plan de acción del consejo departamental de paz,:Funcionamiento y distintivos del cdp, Sesiones ordinarias del cdp.
6.Sesiones ordinarias del cdprcdh.
7. Juegos tradicionales me la juego por la paz.</t>
  </si>
  <si>
    <t>Implementar 2 programas, proyectos y acciones que promuevan el desarrollo social y la cultura de paz, reconciliación, convivencia y derechos humanos en los municipios PDET y los más afectados por el conflicto armado. (victimas- número promedio reincorporados y reinsertados)</t>
  </si>
  <si>
    <t xml:space="preserve">Apoyar anualmente el fortalecimiento y la operatividad de 4 mesa de participación departamental de víctimas </t>
  </si>
  <si>
    <t>1. Fortalecer la participación efectiva de la mesa departamental de victimas.</t>
  </si>
  <si>
    <t>Realizar una (1) alianza interinstitucional para la formación de jóvenes víctimas, como líderes de paz con enfoque en deporte, cultura, asistencia administrativa, emprendimiento e innovación social, durante el período de gobierno</t>
  </si>
  <si>
    <t>1. Programa ¨Construyendo Paz¨, formacion de 200 jovenes victimas del conflicto armado, como lideres de paz con enfoque en Deporte, Cultura, Asistencia Administrativa, Emprendimiento e Innovacion Social.</t>
  </si>
  <si>
    <t>Aumentar la contribución a las Victimas en la política pública de asistencia, atención, prevención y protección en los componentes de Prevención temprana, Prevención urgente, así como en la Atención Y Asistencia Para la Superación de situación de Vulnerabilidad en los componentes de Identificación, Salud, Educación, Generación de Ingresos, Vivienda, Alimentación y Atención Psicosocial con enfoque étnico y diferencial .asi como el acompañamiento a los Procesos de reparación integral en los componentes de Restitución, Retornos y Reubicaciones, Reparación Colectiva, Garantías de no repetición</t>
  </si>
  <si>
    <t xml:space="preserve">1. Atención humanitaria inmediata:Componente de alimentación,Componente de alojamiento,Componente de transporte,
</t>
  </si>
  <si>
    <t>Institucionalizar y realizar anualmente 4 Foro “Cesar es Paz”</t>
  </si>
  <si>
    <t xml:space="preserve">Promover 4 campañas anuales de distribución de material didáctico alusivo a la cátedra de la Paz. (Modelo parecido a las maletas mavex o morral estudiantil) en establecimientos educativos oficiales </t>
  </si>
  <si>
    <t>Gestionar y cofinanciar 8 proyectos productivos como estrategia para la generación de ingresos como ejes angulares para la legalidad y sostenibilidad de víctimas, reintegrados, reinsertados y reincorporados.</t>
  </si>
  <si>
    <t xml:space="preserve">Programa " Tejiendo Emprendimientos Lo  hacemos Mejor " a traves de un operador Logistico y previo a una convocatoria y selecciòn  se  adelatara procesos de capacitacion y asociatividad  apoyarando procesos  de generación de ingresos. Respaldando negocios inclusivos en sectores económicos de categorìas  agropecuarias, fabriacion y produccion de insumos de aseo, fortalecimiento técnico, empresarial, organizacional, social y comercial de las comunidades que los lideran  sean organanizaciones u asociaciones  </t>
  </si>
  <si>
    <t>Implementar y puesta en marcha de la segunda fase del sistema de información de atención y asistencia a la población víctima</t>
  </si>
  <si>
    <t>Liderar a través de la Oficina Asesora de Paz, la asistencia en la formulación de proyectos en los ocho (8) municipios PDET del Departamento del Cesar, acompañando los procesos de inversión para los municipios en los que se implementarán los PDET para aprovechar las inversiones de regalías del OCAD PAZ y las inversiones atraídas por las ZOMAC.</t>
  </si>
  <si>
    <t>Liderar la campaña “Cesar libre de Minas” a través de la interinstitucionalidad e intersectorialidad, buscando la declaratoria de ocho (8) municipios libres de sospechas de contaminación por Minas Antipersonal (MAP), Munición Sin Explotar (MUSE) y Artefactos Explosivos Improvisados (AEI</t>
  </si>
  <si>
    <t>Capacitar a líderes y comunidad de los respetivos municipios sobre descontaminación por Minas Antipersonal (MAP), Munición Sin Explotar (MUSE) y Artefactos Explosivos Improvisados (AEI</t>
  </si>
  <si>
    <t xml:space="preserve">Apoyar a 10 personas víctimas de minas antipersonales del departamento, con ayudas técnicas (prótesis) para fortalecer su r su proceso de recuperación física y sicológica.
</t>
  </si>
  <si>
    <t>1.Programa ¨Caminando por la Paz¨, apoyar a personas victimas del conflicto armado con discapacidad fisica mediante el suministro de protesis para sus extremidades exteriores</t>
  </si>
  <si>
    <t>CENTRO REGULADOR DE URGENCIAS, EMERGENCIAs Y DESASTRES DEL CESAR-CRUE</t>
  </si>
  <si>
    <t>EDITA MARÍA PORTILLO ZAMBRANO</t>
  </si>
  <si>
    <t>Formar a 6.000 líderes en el funcionamiento y manejo de las emergencias y desastres, en los veinticinco (25) municipios del Departamento del Cesar.</t>
  </si>
  <si>
    <t xml:space="preserve">Salud, De bien a Mejor para todos los Cesarenses </t>
  </si>
  <si>
    <t>Sistemas de Emergencias Médicas</t>
  </si>
  <si>
    <t>“FORTALECIMIENTO DEL CENTRO REGULADOR DE URGENCIAS, EMERGENCIAS Y DESASTRES, VIGENCIA 2022, EN EL DEPARTAMENTO DEL CESAR”,</t>
  </si>
  <si>
    <t>Promover la gestión del riesgo de desastres como una práctica sistemática, con el fin de garantizar la protección de las personas, colectividades y el ambiente, para educar, prevenir, enfrentar y manejar situaciones de emergencia o de desastres, así como aumentar la capacidad de resiliencia y recuperación de las comunidades, aportando a la seguridad sanitaria y al mejoramiento de las condiciones de vida y salud de la población cesarense.</t>
  </si>
  <si>
    <t xml:space="preserve">Realizar  25  visitas de  capacitacion  y  formación de primeros respondientes certificados  en manejo de Infarto agudo del miocardio, accidente cerebrovascular, manejo del DEA y manejo inicial del paciente intoxicado, RCP en pacientes con COVID-19 dirigido al personal asitencial y/o  administrativo de la ESES, EAPB Y comunidad en general. Realizar 25  capacitaciones certificadas  en atención prehospitalaria, RCP  en pacientes  con COVID-19 y COVE dirigido  a personal asistencial, tripulantes y conductores de ambulancias de las instituciones de salud publicas y privadas  en los Municipios del Departamento.                    </t>
  </si>
  <si>
    <t>ene-23</t>
  </si>
  <si>
    <t>dic-23</t>
  </si>
  <si>
    <t xml:space="preserve">Realizar 25 seguimientos  a los  perfiles epidemiologicos, mapas de riesgos, informacion cartografica, los eventos de interes en salud publica en emergencias y desastres, eventos quimicos y toxicologicios, segun lo dispuesto por el Reglamento Sanitario Internacional del 2005  en la zona rural y urbana en los Municipios del Departamento.        </t>
  </si>
  <si>
    <t xml:space="preserve"> Realizar en los 35 Municipios del Departamento, capacitacion, divulgacion, asistencia tecnica y monitoreo del Plan Nacional Sectorial de Gestion integral del Riesgo de Desastres y hospitales seguros.</t>
  </si>
  <si>
    <t>Realizar 25  acompañamiento y fortalecimiento en las ESEs de los  Municipios del Departamento en la medicion del Indice de Seguridad Hospitalaria.</t>
  </si>
  <si>
    <t>Realizar 25 socializaciones, implementacion, adopcion y asistencia tecnica  del Reglamento Sanitario Internacional del 2005,  para ampliar y mantener  las capacidades basicas de vigilancia y respuesta, y que el 100% de las entidades apliquen el RSI  en todos los casos de emergencias y desastres incluido la pandemia por COVID-19 en los  Municipios del  Departamento del Cesar.</t>
  </si>
  <si>
    <t>Crear el Centro Regulador De Urgencias, Emergencias Y Desastres CRUED y Reglamentar el Desarrollo y Operación del Sistema de Emergencias Médicas (SEM) para fortalecer la Referencia y Contrarreferencia del Departamento del Cesar</t>
  </si>
  <si>
    <t xml:space="preserve">
“FORTALECIMIENTO DEL CENTRO REGULADOR DE URGENCIAS, EMERGENCIAS Y DESASTRES, VIGENCIA 2022, EN EL DEPARTAMENTO DEL CESAR”,</t>
  </si>
  <si>
    <t xml:space="preserve">Relizar 35 Socializaciónes del  protocolo de misión médica, carnetización, seguimiento a las infracciones,  emblematización, uso adecuado del emblema en la pandemia por COVID-19, revision de  hojas de vida de los tripulantes  en las diferentes ESESs e IPS en los Municipios del Departamento.   </t>
  </si>
  <si>
    <t>Realizar  35  visitas de asistencia tecnica y  segumiento diario  al proceso de Referencia y Contrareferencia, incluido el traslado de pacientes con COVID-19, suministro de sangre y componentes sanguineos seguros en la red publica y privada de los municipios del Departamento. Implementar  el uso diario de un sofware, para el funcionamiento permanente del sistema de emergencias medicas (SEM) del Departamento del Cesar.</t>
  </si>
  <si>
    <t xml:space="preserve">Desarrollar el sistema integrado de información y telecomunicaciones que articule el CRUE con los municipios del departamento en tiempo real para fortalecer referencia y contra referencia, emergencias y desastres, donación de órganos, misión médica, centro de reserva, ambulancias, red pública y privada </t>
  </si>
  <si>
    <t>Realizar 25 visitas de inspección, vigilancia,  control  y habilitacion de los equipos de antenas de radiotelecomunicación, en las ESES, EAPB, IPS Y  red de vehiculos de transporte asistencial según la Resolucion 3100 del 2019 en  los 25 Municipios del Dpto.</t>
  </si>
  <si>
    <t xml:space="preserve">Realizar capacitaciones y socializaciones del programa de Donación de Órganos y Tejidos, actualización de la normatividad vigente y formación en atención al paciente potencialmente donante, dirigido a ESE´s, EAPB, IPS´s y comunidad en general, por parte de la red de donación y trasplante del Departamento. </t>
  </si>
  <si>
    <t xml:space="preserve">  Realizar  50 capacitaciones y  socializaciones del  programa de Donacion de Organos y Tejidos, actualizacion de la normatividad vigente dirigido a ESE, EAPB, IPS y comunidad en general, por parte de la red  de Donacion de organos y transplantes del Departamento.                                                                                                                                                                                                                                                                           </t>
  </si>
  <si>
    <t xml:space="preserve">Realizar en los 40 Municipios del Departamento  promocion, divulgacion de la linea de emergencia sicologicas y linea de emergecia para captacion de casos probables de COVID-19, seguimiento al progama  de  linea vital y perfil epidemiologioco de todos los eventos reportados al SIVIGILA y CRUED (intento de suicidio).  </t>
  </si>
  <si>
    <t>OFICINA ASESORA DE CONTROL INTERNO</t>
  </si>
  <si>
    <t>YEFERSON MALDONADO RODRIGUEZ</t>
  </si>
  <si>
    <t>Fortalecer 4 actividades emanadas de la Estrategia MIPG (Modelo Integrado de Planeación y Gestión). (16 políticas)</t>
  </si>
  <si>
    <t>PROGRAMA II. GENERACIÓN DE VALOR PÚBLICO PARA LA GENTE</t>
  </si>
  <si>
    <t>Informes de Evaluación Independiente del Estado del Sistema de Control Interno</t>
  </si>
  <si>
    <t>Presentación y análisis del Indice Índice de Control Interno      2023</t>
  </si>
  <si>
    <t>Seguimiento al plan acción MIPG de la Oficina de Control Interno</t>
  </si>
  <si>
    <t xml:space="preserve">Seguimiento plan general archivistico; seguimiento ley de transaprencia; seguimiento rendición de cuentas.                          Seguimiento a los Planes de Mejoramientos CGR Y CGDPTO.                                      Sequimientos a los requerimientos de solcitud de información de entes de controles </t>
  </si>
  <si>
    <t>Generar 3 acciones que permitan mitigar los riesgos de corrupción.</t>
  </si>
  <si>
    <t>Efectuar los seguimientos al mapa de riesgo de corrupción, que hace parte del Plan anticorrupción y atención al ciudadano cada 4 meses, como lo establece la normatividad</t>
  </si>
  <si>
    <t>Efectuar las auditorias programadas en el plan anual de auditorias vigencia 2023</t>
  </si>
  <si>
    <t xml:space="preserve">Realizar los informes de ley, en los tiempos establecidos para ello según la norma y con las metodologias y plataformas determinadas </t>
  </si>
  <si>
    <t>SECRETARIA DE MINAS</t>
  </si>
  <si>
    <t>Fortalecer la gestión de la Secretaría de Minas y EnergíaFortalecer la gestión de la Secretaría de Minas y Energía</t>
  </si>
  <si>
    <t>Minería y Energía Sostenible para un mejor futuro</t>
  </si>
  <si>
    <t>Apoyo institucional a la Secretaria de minas y energía, para el fortalecimiento de la gestión, implementación y ejecución de los proyectos minero energeticos 2023 en el departamento del Cesar</t>
  </si>
  <si>
    <t>Fortalecer la gestión de la Secretaría de Minas y Energía para la atención de las necesidades técnicas, económicas y jurídicas, del sector minero energético del Departamento del Cesar</t>
  </si>
  <si>
    <t xml:space="preserve">Contratación de profesionales de apoyo a la gestión </t>
  </si>
  <si>
    <t>Apoyar 2 proyectos de pequeña minería para su formalización, reconversión tecnológica, fortalecimiento o industrialización mediante la dotación de equipos, maquinarias, herramientas, e infraestructura.</t>
  </si>
  <si>
    <t>Fortalecimiento de Asociaciones de pequeña minería mediante la dotación de herramientas, materiales, EPP y equipos en los municipios de Aguachica, Chiriguaná, Pailitas, San Alberto y Valledupar</t>
  </si>
  <si>
    <t>Aumentar la disponibilidad y el uso de EPP, maquinaria y herramientas adecuadas para las labores y actividades de las pequeñas asociaciones de minería en el Departamento del Cesar</t>
  </si>
  <si>
    <t>Dotación de equipos, maquinaria y EPP  a asociaciones de pequeños mineros</t>
  </si>
  <si>
    <t>Realizar 2 acompañamientos a los municipios mineros del Cesar en su preparación para el proceso de cierre final de las operaciones y de la post minería.</t>
  </si>
  <si>
    <t>Apoyo y preparación para la adaptación a la postminería y cierre en los municipios productores afectados por el cese de proyectos mineros en el Departamento del Cesar</t>
  </si>
  <si>
    <t>Preparar a los municipios del corredor minero para que conozcan las obligaciones pendientes y su estado de cumplimiento ante el cese de las operacione de explotación de títulos mineros</t>
  </si>
  <si>
    <t xml:space="preserve">Desarrollo de Mesas de preparación para el cierre de minas </t>
  </si>
  <si>
    <t>Realizar y participar en 6 eventos nacionales para el fomento y promoción de minería.</t>
  </si>
  <si>
    <t>Asistencia y participación en el desarrollo de eventos de promoción y fomento minero</t>
  </si>
  <si>
    <t>Asistencia y participación en eventos nacionales y/o regionales que permitan abordar la actualidad y retos de la minería en el Cesar</t>
  </si>
  <si>
    <t>Asistencia a eventos nacionales y/o regionales de minería</t>
  </si>
  <si>
    <t>Establecer estrategias de creación y/o fortalecimiento de iniciativas empresariales para el desarrollo tecnológico de las energías limpias y renovables.</t>
  </si>
  <si>
    <t>Fortalecimiento de iniciativas empresariales para la implementación de energía renovables en el Departamento del Cesar</t>
  </si>
  <si>
    <t>Fortalecer iniciativas empresariales que busquen aprovechar fuentes de energías renovables en el Departamento</t>
  </si>
  <si>
    <t>Apoyo a iniciativas empresariales de energía renovables</t>
  </si>
  <si>
    <t>SECRETARIA DE GOBIERNO</t>
  </si>
  <si>
    <t>EDUARDO EMILIO ESQUIVEL</t>
  </si>
  <si>
    <t>Implantar programas de dotación de nuevas cámaras de vigilancia CCTV, drones y equipos de radio de comunicación como mecanismo para brindar apoyo a las autoridades de policía y militares para la seguridad del territorio.</t>
  </si>
  <si>
    <t>Seguros y en armonía</t>
  </si>
  <si>
    <t>Apoyo para autoridades de seguridad y de justicia</t>
  </si>
  <si>
    <t>crear proyecto para la creación de camaras</t>
  </si>
  <si>
    <t>creación del proyecto</t>
  </si>
  <si>
    <t xml:space="preserve">Inversión </t>
  </si>
  <si>
    <t>2.000.0000.000</t>
  </si>
  <si>
    <t xml:space="preserve">Implementar un sistemas de información de violencia y delincuencia que manejan las instituciones armadas y de justicia, para hacer seguimientos a las estadísticas </t>
  </si>
  <si>
    <t>Diseño de una plataforma tecnológica para realizar seguimiento y control a las estadisticas de las actividades delictivas de mayor impacto en el departamento del Cesar</t>
  </si>
  <si>
    <t xml:space="preserve"> Para mejorar la articulación entre la Administración Departamental y las autoridades de seguridad y de justicia, se dispuso de un talento humano que contribuya al fortalecimiento de dichos procesos  a través de la  plataforma tecnológica  las instituciones armadas y de justicia puedan realizar seguimientos y control a las estadísticas de las actividades delictivas de mayor impacto en el Departamento del Cesar. Para ello, se  ha venido realizando mesas de seguimientos con los diferentes organismos de seguridad del Departamento del Cesar, donde se analizan y gestionan los resultados de las diferentes intervenciones conjuntas.</t>
  </si>
  <si>
    <t>Proceso de Contratación, Ejecución y Supervisión al Desarrollo del Proyecto</t>
  </si>
  <si>
    <t>1.800.000.000</t>
  </si>
  <si>
    <t>Implementación de estrategias de prevención de delito de adolescentes con el fin de evitar el escalonamiento de conductas y conflictos al sistema penal y promover la aplicación de la justicia restaurativa como finalidad del sistema de responsabilidad penal para adolescentes</t>
  </si>
  <si>
    <t xml:space="preserve">Brindar un espacio para el desarrollo de actividades de rehabilitación y reeducación.  </t>
  </si>
  <si>
    <t>SÍ</t>
  </si>
  <si>
    <t>Desarrollar estrategias para contrarrestar la problemática del microtráfico en los municipios del Departamento</t>
  </si>
  <si>
    <t>Implementación de estrategías encaminadas a contrarrestar e delito del microtráfico</t>
  </si>
  <si>
    <t>En concertación con las autoridades competentes para el fortalecimiento de tres (3) estrategias encaminadas a contrarrestar el delito de microtráfico,</t>
  </si>
  <si>
    <t>sí</t>
  </si>
  <si>
    <t>Formular e implementar estrategia orientada a potenciar la oferta interinstitucional e interinstitucional que garanticen los derechos en salud, educación deporte y cultura de los adolescentes y jóvenes que ingresan al sistema de responsabilidad penal</t>
  </si>
  <si>
    <t xml:space="preserve"> Reducción de factores de riesgo y atención a grupos vulnerables</t>
  </si>
  <si>
    <t>Apoyo para la atención pedagógica y psicosocial dentro del proceso reeducativo a los adolescentes y jóvenes en conflicto con la Ley de Penal - Departamento del Cesar</t>
  </si>
  <si>
    <t>Aunar esfuerzos para la atención pedagógica y psicosocial dentro de los procesos de resocialización que se sigue con adolescentes y jovenes en conflicto con la ley penal vigencia 2022 en el Departamento del Cesar</t>
  </si>
  <si>
    <t>Concertar un con las autoridades de policía y justicia, planes de inversiones de prevención investigación y penas a delincuentes y organizaciones delincuenciales.</t>
  </si>
  <si>
    <t>Formulación e implementación de un Plan de Acción Integral encaminados a la prevención de conductas delictivas.</t>
  </si>
  <si>
    <t xml:space="preserve">Concertar  con los organismos de Policía, Ejercito, Fiscalía, CTI, INPEC, UNP y  Migración Colombia un plan de acción integral de manera conjunta, encaminados a la prevención  de  conductas delictivas, donde además, se realizan mesas de análisis de temas  investigativos, seguimientos, control  y gestión a los índices de conductas delictivas. </t>
  </si>
  <si>
    <t>Se aprobó concepto técnico favorable para la creación del nuevo cuerpo voluntario del Municipio de Becerril</t>
  </si>
  <si>
    <t>Apoyar en la creación de grupos especiales de bomberos, así como su dotación, capacitación y equipamiento en el Departamento del Cesar</t>
  </si>
  <si>
    <t>Realizar jornadas de capacitación a las organizaciones comunales en todos sus niveles en los 25 municipios del Departamento</t>
  </si>
  <si>
    <t>Se realizarón campañas de capacitaciones en los diferentes Municipios del Departamento. Este año seguiremos trabajando y capacitando a las JAC de los Municipios del Departamento del Cesar. Para llevar a cabo esta meta, se tuvo que recurrir a contratar personal par capacitar a las Juntas de Acción Comunal</t>
  </si>
  <si>
    <t>Realizar campañas de promoción y prevención y capacitaación en derechos humanos en el Departamento</t>
  </si>
  <si>
    <t>Realizar campañas de capacitación en temas de derechos humanos con el propósito de fortalecer y brindar asistencia técnica a las Juntas de Acción Comunal y Veedurías Ciudadana en lo que respecta a temas de derechos fundamentales. Para llevar a cabi esta meta, se recurrió a contratar personal para capacitar.</t>
  </si>
  <si>
    <t>Realizar campañas de promoción y prevención contra la Trata de Personas.</t>
  </si>
  <si>
    <t>Realizar campañas de prevención con el fin de divulgar información vital y en busqueda de ayudary guiar a  las personas que puedan estar en situación de riesgo. Se recurrió a contratar personal para capacitar y guiar a las personas en riesgos en las campañas de prevesión.</t>
  </si>
  <si>
    <t>SECRETARIA DE INFRAESTRUCTURA</t>
  </si>
  <si>
    <t>ESTHER MENDOZA PEINADO</t>
  </si>
  <si>
    <t>Rehabilitación y/o pavimentación  de vías de primer, segundo y tercer orden a cargos del departamento y de los municipios</t>
  </si>
  <si>
    <t xml:space="preserve">PROGRAMA IV.  MEJOR INFRAESTRUCTURA, MÁS DESARROLLO  </t>
  </si>
  <si>
    <t>CONSTRUCCION DE PAVIMENTO EN CONCRETO RIGIDO EN CALLES Y CARRERAS DEL MUNICIPIO DE SAN ALBERTO CORREGIMIENTOS EL LIBANO, PUERTO CARREÑO, LA LLANA, DEPARTAMENTO DEL CESAR</t>
  </si>
  <si>
    <t>Mejorar la calidad de vida , la movilidad y promover el desarrollo y crecimiento sostenible de los beneficiarios directos del proyecto a traves de la pavimentación de calles y carreras del Municipio.</t>
  </si>
  <si>
    <t xml:space="preserve">Viabilización y Priorización del Proyecto </t>
  </si>
  <si>
    <t>Proceso de Contratación (Licitación y/o Contratación directa)</t>
  </si>
  <si>
    <t xml:space="preserve">Ejecución del Proyecto </t>
  </si>
  <si>
    <t>Generar 25 convenios con las Alcaldías para el embellecimiento de las avenidas, calles y equipamientos urbanos en el Departamento del Cesar.</t>
  </si>
  <si>
    <t>CONSTRUCCION DE PAVIMENTO EN CONCRETO RIGIDO EN CALLES Y CARRERAS DEL MUNICIPIO DE ASTREA CORREGIMIENTO LA Y, DEPARTAMENTO DEL CESAR</t>
  </si>
  <si>
    <t>CONSTRUCCION DE PAVIMENTO EN CONCRETO RIGIDO EN CALLES Y CARRERAS DEL MUNICIPIO DE TAMALAMEQUE CORREGIMIENTO DE ANTEQUERA DEPARTAMENTO DEL CESAR</t>
  </si>
  <si>
    <t>CONSTRUCCION DE PAVIMENTO EN CONCRETO RIGIDO EN CALLES Y CARRERAS DEL MUNICIPIO DE LA GLORIA CORREGIMIENTOS DE LA MATA, BESOTES, DEPARTAMENTO DEL CESAR</t>
  </si>
  <si>
    <t>Construcción Pavimento Rígido para las diferentes calles y carreras del Municipio en los Barrios Delias,Camilo Torres, San Carlos y Villa Liliana del municipio del Copey</t>
  </si>
  <si>
    <t>Construcción Pavimento Rígido para las diferentes calles y carreras del Municipio de San alberto</t>
  </si>
  <si>
    <t>GRUPO 3: MEJORAMIENTO DE VÍAS SECUNDARIAS Y TERCIARIAS, EN EL MARCO DEL PACTO FUNCIONAL CESAR - GUAJIRA CHIRIGUANA, RIO DE ORO, RIO DE ORO, CURUMANI, PELAYA, EL COPEY, GONZALEZ</t>
  </si>
  <si>
    <t xml:space="preserve">Pavimentar y/o Rehabilitar vias secundarias y terciarias en diferentes municipios del Departamento </t>
  </si>
  <si>
    <t>SECRETARIA DE MEDIO AMBIENTE</t>
  </si>
  <si>
    <t>Implementar esquema de pagos por servicios ambientales en áreas de nacimiento de cuencas hidrográfica de fuentes surtidoras de acueductos municipales y rurales, para garantizar la calidad y_x000B_cantidad del recurso hídrico en el Departamento</t>
  </si>
  <si>
    <t xml:space="preserve">Protección y conservación de la biodiversidad y la oferta de servicios ecosistemicos </t>
  </si>
  <si>
    <t>Número de  esquemas de pagos por servicios ambientales implementados</t>
  </si>
  <si>
    <t>Implementación de pagos por servicios ambientales como alternativa de preservación y restauración de la cobertura vegetal nativa en áreas y ecosistemas estragicos del municipio de Becerril, Cesar</t>
  </si>
  <si>
    <t>Formulación del proyecto y  presentarlo a la oficina asesora de planeacion para su viabilización y priorización</t>
  </si>
  <si>
    <t>Enero de 2023</t>
  </si>
  <si>
    <t>Febrero de 2023</t>
  </si>
  <si>
    <t>Procesos precontractual:  Organización de estudios previos para la contratacion y gestion para la contratación</t>
  </si>
  <si>
    <t>Marzo de 2023</t>
  </si>
  <si>
    <t xml:space="preserve">Supervisión para la ejecución del proyecto y el buen desarrollo de las actividades: 1. Formalizar acuerdos voluntarios, 2) Procesos de restauración posiva, 3) Sistemas agroforestales (Incentivos de conservación), 4) Registro ante corpocesar, 5) Talleres de sensibilización ambiental 6) seguimiento a los acuerdos. </t>
  </si>
  <si>
    <t>Abril de 2023</t>
  </si>
  <si>
    <t>septiembre de 2023</t>
  </si>
  <si>
    <t xml:space="preserve">Liquidación del contrato </t>
  </si>
  <si>
    <t>Noviembre  de 2023</t>
  </si>
  <si>
    <t>Noviembre de 2023</t>
  </si>
  <si>
    <t>Establecer viveros en el territorio departamental</t>
  </si>
  <si>
    <t>Vivero Establecido / Plantulas producidas</t>
  </si>
  <si>
    <t>Implementación de estrategias de producción de plantulas en el vivero departamental para conrtibuir a mejorar los bosques secos tropical del Cesar.</t>
  </si>
  <si>
    <t xml:space="preserve">Supervisión para la ejecución del proyecto y el buen desarrollo de las actividades: 1)Generación de empleo,2) suministro de materiales para el funcionamiento del vivero. </t>
  </si>
  <si>
    <t>Septiembre de 2023</t>
  </si>
  <si>
    <t>Implementar proyectos, planes y/o programas orientados a mantener, recuperar y conservar el arbolado urbano (Espacios verdes construidos con base en la siembra de árboles, establecimiento de paisajismos, pequeños mobiliarios, entre otras).</t>
  </si>
  <si>
    <t>Proyecto Implementado / Arboles intervenidos</t>
  </si>
  <si>
    <t>Implementación de obras para el cuidado de árboles en la zona urbana de la ciudad de Valledupar, Cesar</t>
  </si>
  <si>
    <t xml:space="preserve">Supervisión para la ejecución del proyecto y el buen desarrollo de las actividades: 1)  Erradicación y control fitosanitario: 80 arboles,  2)siembra de 500 arboles, 3) podas: 1500,  4) Riego. </t>
  </si>
  <si>
    <t>Octubre de 2023</t>
  </si>
  <si>
    <t>Diciembre  de 2023</t>
  </si>
  <si>
    <t>Diciembre de 2023</t>
  </si>
  <si>
    <t xml:space="preserve">Promover proyectos enmarcados en el Plan de Manejo Ambiental del Complejo Cenagoso de La Zapatosa y humedales del sur y/o del sistema departamental de áreas protegidas. </t>
  </si>
  <si>
    <t>Proyecto Implementado / Area de ecosistemas protegidas</t>
  </si>
  <si>
    <t>Implementación  de procesos de conservación de los humedales de los municipios de Aguachica y Gamarra, Cesar</t>
  </si>
  <si>
    <t xml:space="preserve">Supervisión para la ejecución del proyecto y el buen desarrollo de las actividades: 1)Destaponamiento de Cauce, 2) Repoblamiento Ictico </t>
  </si>
  <si>
    <t>Fortalecer la gestión de la secretaria de ambiente</t>
  </si>
  <si>
    <t>Fortalecimiento institucional a traves de la implementación de estrategias para la gestión y preservación de los ecosistemas subregionales y su resiliencia en el departamento del Cesar</t>
  </si>
  <si>
    <t>Supervisión para la ejecución del proyecto y el buen desarrollo de las actividades:1) Fortalecer la gestión ambiental de la Secretaria de Ambiente a traves de la contratación de un equipo interdisciplinario de profesionales especializados, universitarios y tecnicos. 2) Realizar el seguimiento de las actividades de las celulas agricolas - Agriceles en el departamento del Cesar, 3) Apoyar el desarrollo de actividades ambientales.</t>
  </si>
  <si>
    <t>SECRETARIA DE RECREACION Y DEPORTE</t>
  </si>
  <si>
    <t>ALEJANDRO MANUEL PANTOJA DURAN</t>
  </si>
  <si>
    <t>Diseñar e implementar un programa de subsidios económicos para deportistas de alto rendimiento.</t>
  </si>
  <si>
    <t>PROGRAMA III. DEPORTE, RECREACIÓN Y ACTIVIDAD FÍSICA: UN NUEVO HORIZONTE - Subprograma Deporte Competitivo</t>
  </si>
  <si>
    <t>programa diseñado, numeró de Deportistas apoyados en el programa
15</t>
  </si>
  <si>
    <t>"APOYO PARA EL DESARROLLO SOCIAL Y COMPETITIVO, LA MASIFICACIÓN DEL DEPORTE, LA RECREACIÓN Y LA ACTIVIDAD FÍSICA, EN EL DEPARTAMENTO DEL CESAR, En en Departamento Del Cesar".</t>
  </si>
  <si>
    <t>Aumentar el nivel del desarrollo de la actividad fisica, la recreacion y el deporte en el departamento del Cesar.</t>
  </si>
  <si>
    <t>Establcer el mecanismo para realizar el pago a los deportistas que hagan parte de este programa</t>
  </si>
  <si>
    <t>Aumentar la participación de 2200 deportistas convencionales y en condición de discapacidad en eventos nacionales e internacionales</t>
  </si>
  <si>
    <t>Numero de deportistas participando en eventos
641</t>
  </si>
  <si>
    <t xml:space="preserve">Contratar del recurso humano disponible para el fomento del deporte y la recreacion en el departamento del Cesar. (Administrativos, Entrenadores y Monitores).
Realizar por parte de cada entrenador deportivo las convocatorias oficial para la selecccion  y/o escogencia de los deportista que representaran el departamento.
Realizar y Desarrollar los planes de entrenamientos deportivos por cada una de las ddisciplinas deportivas, atendiendo los eventos federativos en los que se valla a participar.
Evaluar los deportistas para determinar su  preparacion y autorizar su participacion. </t>
  </si>
  <si>
    <t>Descentralizar la labor de 4 ligas convencionales y de discapacitados en los municipios diagnosticados con mayores potenciales deportivos.</t>
  </si>
  <si>
    <t>Numero de ligas Desentralizadas
1</t>
  </si>
  <si>
    <t>"APOYO A LA PREPARACION DEPORTIVA DE RENDIMIENTO Y ALTO RENDIMIENTO,  ASISTENCIA TECNICA PARA LAS COMPETENCIAS, FORMACION Y PROMOCION DEL DEPORTE, EN EL DEPARTAMENTO DEL CESAR".</t>
  </si>
  <si>
    <t>Realizar reunion con cada una de las ligas deportivas para evaluar  la participacion en eventos.
Celebrar los convenios y/o contratacion con las ligas deportivas.</t>
  </si>
  <si>
    <t xml:space="preserve">Fomentar la creación de nuevas 4 ligas, como la de ecuestre, esgrima, bolo, balonmano, lucha libre, karate, porrismo y gimnasia
</t>
  </si>
  <si>
    <t>Numero de ligas creadas
1</t>
  </si>
  <si>
    <t>Fomentar la practica deportiva de  nuevos deportes, a traves de capacitaciones a lo largo del departamento, que incentiven a las personas a practicar el nuevo deporte.
Asesorar e impulsar la creacion de nuevas ligas deportivas en todo el departamento.</t>
  </si>
  <si>
    <t>Realizar  6 eventos deportivos nacionales.</t>
  </si>
  <si>
    <t xml:space="preserve">Numero de eventos deportivos realizados
1
</t>
  </si>
  <si>
    <t>Determinar en reunion con las ligas deportivas los eventos deportivos departamentales, regionales y nacionales en los que participara el departamento del Cesar.
Celebrar los convenios y/o contratacion con las ligas deportivas, en los que se estipule eventos deportivos a realizar y/o apoyar.</t>
  </si>
  <si>
    <t>Realizar  3 eventos deportivos internacionales.</t>
  </si>
  <si>
    <t xml:space="preserve">Numero de eventos internacionales realizados
1
</t>
  </si>
  <si>
    <t>Realizar  4 eventos deportivos departamentales</t>
  </si>
  <si>
    <t>Numero de  eventos departamentales realizados
1</t>
  </si>
  <si>
    <t>Crear el programa de Medicina Deportiva itinerante en los municipios.</t>
  </si>
  <si>
    <t xml:space="preserve">Programa de medicina deportiva creado
544
</t>
  </si>
  <si>
    <t>Crear el  documento con las directrices del programa de medicina deportiva, itinerante en el sur del departamento del Cesar.
Presentar el documento al despacho del gobernador para aprobacion.</t>
  </si>
  <si>
    <t xml:space="preserve">Aumentar la atención de 13200 deportistas en el programa de ciencias del deporte en el Departamento (medicina, nutrición, psicología y fisioterapeuta </t>
  </si>
  <si>
    <t>Numero de deportistas atendidos
3850</t>
  </si>
  <si>
    <t>Contratacion del recurso Humano del Centro Biomedico disponible para la atencion a deportistas.
Adquisicion por medio de la celebracion de convenio con operador para la adquicision de dotacion e insumos del centro biomedico.
Valoraciones medicas por parte del equipo biomedica a cada uno de los deportistas escogidos para selecciones departamentales.
Evaluacion, recuperacion y seguimiento medico al desarrollo de los deportistas tato en entrenamiento como en eventos oficiales.</t>
  </si>
  <si>
    <t>Aumentar en 70000 el  número de deportistas inscritos en los Juegos Supérate Intercolegiados.Aumentar el número de deportistas inscritos en los Juegos Supérate Intercolegiados.</t>
  </si>
  <si>
    <t>PROGRAMA III. DEPORTE, RECREACIÓN Y ACTIVIDAD FÍSICA: UN NUEVO HORIZONTE - Subprograma Deporte Formativo</t>
  </si>
  <si>
    <t xml:space="preserve">Numero de deportistas inscritos
20.625
</t>
  </si>
  <si>
    <t>Fomentar la participacion de los deportistas escolarizados y no escolarizados en edades de 7 a 17 años en el programa juegos intercolegiados.
Brindar asistencia tecnica a los docentes entrenadores en cuanto a la practica deportiva y planes de entrenamiento que deben seguir para la preparacion de los estudiantes deporistas.</t>
  </si>
  <si>
    <t xml:space="preserve">Fortalecer y crear 25  escuelas de formación deportiva en los municipios del departamento del Cesar.
</t>
  </si>
  <si>
    <t xml:space="preserve">Numero de  escuelas de formación fortalecidas y creadas
6
</t>
  </si>
  <si>
    <t>Fomentar la participacion de los niños en edades de 7 a 12 años en el programa, en los diferentes municipios del departamento.
Convocar a niñor de 6 a 12 años para participar de las escuelas de formacion. 
Crear escuelas de formacion deportiva en todo el departamento en las diferentes disciplinas deportivas.
Realizar dos festivales departamentales de escuelas de formacion.
Dotar con uniformes e implementos deportivos las escuelas de formacion.</t>
  </si>
  <si>
    <t>Capacitar a 3000 personas en el sector de recreación y deporte</t>
  </si>
  <si>
    <t xml:space="preserve">Numero de personas capacitadas
750
</t>
  </si>
  <si>
    <t>Realizar capacitaciones por medio del recurso humano contrato por la sectorial, centro biomedico y coordinadores, en llos municipios del departamento del Cesar.</t>
  </si>
  <si>
    <t>Promover la ampliación del programa "Cesarenses Activos y Saludables" en los 25 municipios</t>
  </si>
  <si>
    <t>PROGRAMA III. DEPORTE, RECREACIÓN Y ACTIVIDAD FÍSICA: UN NUEVO HORIZONTE - Subprograma Cesarenses Activos y Saludables</t>
  </si>
  <si>
    <t>Numero de  municipios impactados
25</t>
  </si>
  <si>
    <t>Contratar el recurso humano disponible en cada uno de los municipios del departamento para el programa Habitos y Estilos de Vida Saludable.
Fomentar la participacion de las personas de todo el curso de vida, priorizando la poblacion de 18 a 60 años, en grupos regulares y no regulares de actividad fisica.
Realizar evento de celegracion del dia muncial de la actividad fisisca.</t>
  </si>
  <si>
    <t>Impulsar 4 iniciativas que estimule la actividad física.</t>
  </si>
  <si>
    <t>Numero de iniciativas impulsadas
1</t>
  </si>
  <si>
    <t>Impulsar el mayor numero de iniciativas que promuevan el programa de Habitos y Estilos de Vida Saludales.</t>
  </si>
  <si>
    <t>Impactar a 13000 habitantes de los diferentes grupos poblacionales (indígenas, afro, LGTBI, Rom, desplazados, en condición de discapacidad, convictos, primera infancia, adulto mayor), mediante programas deportivos y recreativos.</t>
  </si>
  <si>
    <t>PROGRAMA III. DEPORTE, RECREACIÓN Y ACTIVIDAD FÍSICA: UN NUEVO HORIZONTE - Subprograma Deporte Recreativo e Incluyente</t>
  </si>
  <si>
    <t xml:space="preserve">Numero de habitantes impactados
3.575
</t>
  </si>
  <si>
    <t xml:space="preserve">
Contratar el recurso humano disponible en cada uno de los municipios del departamento para el programa de Recreacion 2023
Fomentar la participacion de las personas de todo el curso de vida, priorizando la poblacion de primera infancia, infancia, adolecencia, adulto y adulto mayor.
Realizar un encuentro departamanetal anual del adulto mayor.
Realizar encuentro departamental de campamentos juveniles.</t>
  </si>
  <si>
    <t>Impulsar  4 programas que permita la realización de eventos deportivos departamentales: festivales infantiles, juegos campesinos, juegos indígenas, juegos LGTBI, así como los juegos especiales departamentales para niños y niñas en condición de discapacidad</t>
  </si>
  <si>
    <t>Numero de  programas impulsados
1</t>
  </si>
  <si>
    <t>Contratar el recurso humano disponible en cada uno de los municipios del departamento para el programa Deporte Social Comunitario 2023.
Fomentar la participacion de las personas mayores de 18 años, priorizando la poblacion caracterizada, poblacion indigena, discapacidad, entre otras.
Realizar los encuentros departamentales de juegos ancestrales, poblacion indigena.</t>
  </si>
  <si>
    <t>Firma de convenio Interadministrativo con el IDREC 2023.
Seguimiento al desarrollo y evaluacion de las actividades celebradas en el convenio.</t>
  </si>
  <si>
    <t>Promover un encuentro deportivo anualmente focalizado al adulto mayor.</t>
  </si>
  <si>
    <t>Numero de  encuentros deportivos
promovidos
1</t>
  </si>
  <si>
    <t>Realizar los encuentros departamentales de campamentos juveniles y adulto mayor.</t>
  </si>
  <si>
    <t>Promover la reparación y mantenimiento de 12 escenarios deportivos.</t>
  </si>
  <si>
    <t xml:space="preserve">PROGRAMA III. DEPORTE, RECREACIÓN Y ACTIVIDAD FÍSICA: UN NUEVO HORIZONTE - Subprograma Espacios Deportivos para la Paz </t>
  </si>
  <si>
    <t>Numero de escenarios deportivos reparados y/o mantenidos
3</t>
  </si>
  <si>
    <t>Adecuacion de escenarios deportivos en el departamento del Cesar.
Adecuacion de las oficinas del personal administrativo de la secretaria de deporte - sede  escenario deportivo el coliso cubierto.</t>
  </si>
  <si>
    <t xml:space="preserve">Realizar 10 Inspecciones de seguimiento a la construcción del Centro Deportivo de Alto Rendimiento Oscar Muñoz Oviedo.
</t>
  </si>
  <si>
    <t>Numero de Inspecciones realizadas
0</t>
  </si>
  <si>
    <t>Realizar inspecciones a las adecuaciones y construccion de los escenarios deportivos de los juegos Bolivarianos, que cumplan los requisitos tecnicos de los deportes. (Villa Oscar Muñoz, Estadio Armando Maestre, Estadio de Beisbol).</t>
  </si>
  <si>
    <t xml:space="preserve">Adecuación del Centro de Ciencias del Deporte en el estadio de fútbol Armando Maestre Pavajeau.
</t>
  </si>
  <si>
    <t>Adecuación realizada
0</t>
  </si>
  <si>
    <t>Supervisar las adecuaciones realizadas a cada uno de los escenarios deportivos.</t>
  </si>
  <si>
    <t>Creación del Instituto Departamental de Deportes del Cesar INDEPORTES</t>
  </si>
  <si>
    <t>PROGRAMA III. DEPORTE, RECREACIÓN Y ACTIVIDAD FÍSICA: UN NUEVO HORIZONTE - Subprograma Institucionalidad para la Excelencia Deportiva</t>
  </si>
  <si>
    <t>Instituto creado
1</t>
  </si>
  <si>
    <t>Adecuar y colocar en marcha el funcionamiento del instituto depparatamental de deporte.</t>
  </si>
  <si>
    <t>Implementar un sistema de gestión de calidad en la Secretaría de Recreación y Deporte.</t>
  </si>
  <si>
    <t>Sistema gestión de calidad implementada
1</t>
  </si>
  <si>
    <t>Crear el documento del sistema de gestion de calidad para la secretaria de Deportes.
Presentar el documento a MECI Calidad para verificacion y aprobacion.
Presentar el documento al despacho del gobernador para aprobacion.</t>
  </si>
  <si>
    <t>Categorizar las  22 ligas activas y legalmente
constituidas</t>
  </si>
  <si>
    <t>Numero de ligas categorizadas
5</t>
  </si>
  <si>
    <t>Realizar el estudio de acuerdo a los resultados obtenidos de las ligas del departamento del Cesar.
Crear el documento que reglamente la categorizacion de las ligas deportivas.</t>
  </si>
  <si>
    <t>Crear una escala para categorizar a los entrenadores de las ligas</t>
  </si>
  <si>
    <t xml:space="preserve">Escala creada
1
</t>
  </si>
  <si>
    <t>Crear escala por parte de metodologia que permita categorizar los entrenadores del departamento.</t>
  </si>
  <si>
    <t>Crear un programa de apoyo para el mejoramiento académico y profesional de los entrenadores y monitores departamentales.</t>
  </si>
  <si>
    <t xml:space="preserve">Programa creado
1
</t>
  </si>
  <si>
    <t>Crear el documento de programa de apoyo para el mejoramiento académico y profesional de los entrenadores y monitores departamentales.</t>
  </si>
  <si>
    <t>Crear un sistema de capacitaciones para la formación del talento humano de la Secretaría de Deportes y organizaciones afines</t>
  </si>
  <si>
    <t>Sistema de capacitaciones creado
1</t>
  </si>
  <si>
    <t>Crear un sistema de capacitaciones para la formación del talento humano de la Secretaría de Deportes y organizaciones afines.</t>
  </si>
  <si>
    <t>Fortalecer el programa de estímulos a deportistas (Ordenanza N° 018 de 31 de julio de 1996) destacados del Departamento por
año.</t>
  </si>
  <si>
    <t xml:space="preserve">Programa de estímulos a deportistas fortalecido
1
</t>
  </si>
  <si>
    <t>Pago de medalleria de deportista convencionales y en condicion de discapacidad - Deportista del Año  2022 y 2023</t>
  </si>
  <si>
    <t>SECRETARIA DE SALUD</t>
  </si>
  <si>
    <t>GUILLERMO GIRON</t>
  </si>
  <si>
    <t>Realizar visitas de Inspección, vigilancia y control en los sistemas de suministro y tratamiento de agua para consumo humano en los municipios de 4°, 5° y 6° categoría.</t>
  </si>
  <si>
    <t xml:space="preserve">2. SALUD, DE BIEN A MEJOR PARA TODOS LOS CESARENSES </t>
  </si>
  <si>
    <t xml:space="preserve"> 1. Salud Pública</t>
  </si>
  <si>
    <t xml:space="preserve">Numero de visitas realizadas en los 25 municipios </t>
  </si>
  <si>
    <t>“FORTALECIMIENTO DE LA PROMOCIÓN Y GESTIÓN DEL
RIESGO EN LA DIMENSIÓN SALUD AMBIENTAL VIGENCIA
2023, EN EL DEPARTAMENTO DEL CESAR”</t>
  </si>
  <si>
    <t>AUMENTAR LAS ACCIONES DE PROMOCIÓN Y GESTIÓN DEL RIESGO DE LOS DETERMINANTES AMBIENTALES Y SANITARIOS EN
EL DEPARTAMENTO DEL CESAR</t>
  </si>
  <si>
    <t>Realizar 61 visitas de inspección vigilancia y control a los sistemas de suministro y tratamiento de agua para el consumo en 100% las cabeceras y corregimientos de los muncipios PEDET y de compertencia.</t>
  </si>
  <si>
    <t xml:space="preserve">Realizar 25 Certificacionesde la Calidad del agua para el Consumo Humano del 100% de los municipios del  departamento posterior a su respectivo cargue al SIVICAP </t>
  </si>
  <si>
    <t>Hacer 24 seguimientos de los avances de los mapas de riesgo de la calidad del agua o inspección ocular de las fuentes abastecedoras de agua de los sistemas de tratamiento del 100% de los municipios de competencia.</t>
  </si>
  <si>
    <t xml:space="preserve">Desarrollar 6 mesas de trabajo   con el 100% de  municipios  con indice de riesgo de la calidad el agua (IRCA) alto o  inviable sanitariamente, en  la busqueda de alternativas de solución para el mejoramiento de la calidad de vida de la población. </t>
  </si>
  <si>
    <t xml:space="preserve">Realizar 500 visitas de inspección vigilancia y control a establecimientos de alto y bajo riesgos: instituciones educativas, CDI, hogares del adulto mayor, cárceles, centros de abasto público, centros cuartelarios, piscinas (agua de uso recreativo) en la zona urbana y rural en 24 municipios del departamento. </t>
  </si>
  <si>
    <t>Coordinar anualmente en los municipios de 4°, 5° y 6° categoría las acciones, planes, programas y proyectos definidos en la propuesta de intervención intersectorial de movilidad vial.</t>
  </si>
  <si>
    <t>Numero de Municipios Intervenidos</t>
  </si>
  <si>
    <t>Desarrollar 48  asistencia técnicas 2 por cada  uno de  los municipios competencia  para la implementación y  mantenimiento  de las estrategias de Seguridad Vial, Cambio climàtico,   Entornos Saludable comunitarios y hogar,  para intervención de determinantes ambientales  identificados en las comunidades.</t>
  </si>
  <si>
    <t>Intervenir anualmente los 24 municipios de 4°, 5° y 6° categoría los determinantes sanitarios y ambientales de la salud relacionado con las sustancias y productos químicos, residuos peligroso y alimentos</t>
  </si>
  <si>
    <t>.Realizar 800 visitas de inspecciòn viilancia y control  a manipuladores de los establecimientos donde se comercializan, almacenan, preparan, transportan   y consumen alimentos  tranportan alimentos, de la zona urbana y rural de los municipios de competencia para minimizar los riesgos y garantizar el consumo de alimentos inocuos.</t>
  </si>
  <si>
    <t>Realizar 600 visitas de inspecciòn, vigilancia y control  en  establecimientos que comercializan, expenden, aplican, manipulan sustancias químicas y plaguicidas en 100% de los 24  municipios del departamento para minimizar los efectos negativos ambientales y de salud de las comunidades</t>
  </si>
  <si>
    <t xml:space="preserve">Desarrollar 6 Jornadas de recolecciòn de envases vacios de plaguicidas de uso domèstico y agricolas, medicamentos humanos vencidos o parcialmente consumidos en los municipios priorizados </t>
  </si>
  <si>
    <t xml:space="preserve">Realizar   600  visitas de inspección, vigilancia y control a establecimientos generadores de residuos peligrosos y similares (IPS Públicas y privadas, Morgues, Cementerios, entre otros)   para la identificar y minimizar  riesgos </t>
  </si>
  <si>
    <t>Desarrollar  12  actividades de articulaciòn interinstitcionales   (7 Mesas Tècnicas de COTSA  agua, sustancias quìmicas y residuos peligrosos; 1 Seminario de los factores de riesgos del agua y el ambiente y  1 de manejo de residuos de sustancias quimicas peligrosas y posconsumo; 3 Reuniones del Comitè interinstitucional de carnicos) para el fortalecimiento de la capacidad de la gestiòn e  intervenciòn de  los determinantes ambientales en el departamento del Cesar</t>
  </si>
  <si>
    <t>Realizar 24 convenios con las ESE para implementación de acciones de promoción y prevención la intervención de los determinantes ambientales y fomentar entornos saludables en zona urbana y rural en los municipios de competencia</t>
  </si>
  <si>
    <t>Realizar 2 convenios interadministrativos con IPS indigenas  para  la implemetaciòn  acciones promoción y gestión del riesgo en salud para intervenir los determinantes ambientales y sanitarios en sus comunidades.</t>
  </si>
  <si>
    <t>Monitorear  anualmente las 18 EAPB, para el cumplimiento de las acciones de gestión de riesgo, de las enfermedades precursoras (Hipertensión, Diabetes y obesidad) para enfermedades cardiovasculares.</t>
  </si>
  <si>
    <t xml:space="preserve"> EAPB Monitoreadas anualmente</t>
  </si>
  <si>
    <t>Fortalecimiento de los Procesos Estratégicos de la Salud Publica en la dimensión Vida Saludable y condiciones No Transmisibles, vigencia
2023 en el Departamento del Cesar</t>
  </si>
  <si>
    <t>Disminuir los riesgos asociados a la morbilidad y mortalidad relacionado con las enfermedades crónicas no transmisibles en el
Departamento del Cesar.</t>
  </si>
  <si>
    <t>Fortalecimiento en el desarrollo de capacidades (IMPARTIDAS Y RECIBIDAS) dirigidas a las EAPB, Secretarias de salud municipales, Eses, Ips privadas, según resolución 3280/2018 y demás normas vigentes de las estrategias de la dimensión vida saludable y condiciones no trasmisibles.</t>
  </si>
  <si>
    <t xml:space="preserve">Monitorear anualmente las 18 EAPB, para el cumplimiento de las acciones de gestión de riesgo, de cáncer de cuello uterino </t>
  </si>
  <si>
    <t xml:space="preserve">Evaluación de los indicadores de la ruta de riesgo cardiovascular y metabólica, cáncer, epoc, ERC, salud bucal, visual, auditivo, comunicativo, según normatividad vigente en el ámbito departamental, y municipal de acuerdo a los grupos de riesgos caracterizado. </t>
  </si>
  <si>
    <t xml:space="preserve">Desarrollar acciones para fortalecer en la población, estilos de vida saludables y potenciar su autocuidado a través de información y educación para la salud, respecto a promoción de factores protectores y prevención de factores de riesgo asociados al cáncer mediante estrategias innovadoras, intra e intersectoriales. </t>
  </si>
  <si>
    <t xml:space="preserve">Desarrollar capacidades en los diferentes municipios del Departamento del Cesar y de orden nacional en los procesos derivados de la Dimensión Vida Saludable. </t>
  </si>
  <si>
    <t>Monitorear  anualmente las 18 EAPB, para el cumplimiento de las acciones de gestión de riesgo, del cáncer de próstata</t>
  </si>
  <si>
    <t xml:space="preserve">Realizar visitas de asistencias técnicas a EAPB, Secretarias de Salud Municipales, ips públicas y privadas para la evaluación de las diferentes Rías contempladas en las enfermedades crónicas no trasmisibles en los 25 municipios del departamento del Cesar. </t>
  </si>
  <si>
    <t>Monitorear  anualmente las 18 EAPB, para el cumplimiento de las acciones de gestión de riesgo, de Cáncer de mama</t>
  </si>
  <si>
    <t xml:space="preserve">Realizar visitas de asistencia técnica  a  Secretaria  de Salud y EAPB para  evaluar el cumplimiento de normas relacionadas con el Plan Decenal de cáncer y  apoyar el proceso de coordinación con el consejo departamental de cáncer (Codacai). </t>
  </si>
  <si>
    <t xml:space="preserve">Fortalecer las acciones del plan de salud pública de intervenciones colectivas en los municipios del departamento del cesar en la líneas de promoción de la salud y gestión del riesgo en salud en la dimensión vida saludable y condiciones no trasmisibles. </t>
  </si>
  <si>
    <t>Monitorear anualmente las 18 EAPB, para el 
cumplimiento de las 
acciones de gestión de 
riesgo, prevención y 
detección temprana de 
las alteraciones de la 
salud bucal, visual, 
auditiva y comunicativa y 
sus factores de riesgo.</t>
  </si>
  <si>
    <t xml:space="preserve">Evaluación al proceso de implementación de las diferentes estrategias (conoce tu riesgo y peso saludable, receta A, 4x4, CERSS, generación más sonriente, toma el control, soy todo oído, amor por el silencio) como mecanismo de  fortalecimiento a las intervenciones de las enfermedades crónicas no trasmisibles, en las diferentes EPS presentes en el departamento del Cesar. </t>
  </si>
  <si>
    <t>Realizar evaluación a la implementación de las Rías de riesgos cardiovascular y metabólicas, epoc, ERC, visual, auditiva y comunicativa, salud bucal, cáncer priorizados en el plan decenal de cáncer por parte de las EAPB en los 25 municipios.</t>
  </si>
  <si>
    <t xml:space="preserve">Desarrollar acciones complementarias del plan de salud pública de intervenciones colectivas en municipios priorizados del departamento del cesar en la líneas de promoción de la salud y gestión del riesgo en salud en la dimensión vida saludable y condiciones no trasmisibles. </t>
  </si>
  <si>
    <t xml:space="preserve">Fortalecer las acciones contempladas en dimensiones prioritarias del plan de intervenciones colectivas -pic con enfoque etnocultural, en la dimensión vida saludable y condiciones no trasmisibles. </t>
  </si>
  <si>
    <t>Desarrollar 5 estrategias de promoción de la salud mental y la convivencia en diferentes entornos.</t>
  </si>
  <si>
    <t xml:space="preserve">Municipios con estrategia  desarrollada e implementada 
</t>
  </si>
  <si>
    <t>Fortalecimiento de la gestión integral del riesgo en salud publica en dimensión convivencia social y salud mental, vigencia 2023 en el
departamento del Cesar</t>
  </si>
  <si>
    <t>Aumentar la gestión del riesgo individual y colectivo de las acciones en salud publica en convivencia social y salud mental en el
departamento del Cesar.</t>
  </si>
  <si>
    <t>Realizar tres (3) capacitaciones dirigidas a los 25 municipios del departamento en las estrategias priorizadas a implementar para la promoción de la salud mental y la prevención de problemas y trastornos mentales en el departamento del Cesar.</t>
  </si>
  <si>
    <t>Municipios con estrategia implementada SOY HÁBIL, SOY VIDA-GRUPOS DE APOYO para personas con conducta suicida o problemas y trastornos-
mentales</t>
  </si>
  <si>
    <t xml:space="preserve">Realizar cincuenta (50) asistencias tecnicas dos por municipios que permitan garantizar el fortalecimiento de las capacidades para la implementación de la estrategia "Soy habil, soy vida" en las instituciones educativas priorizadas en los municipios. </t>
  </si>
  <si>
    <t>SOY HÁBIL, SOY VIDA</t>
  </si>
  <si>
    <t>Realizar cuarenta y ocho (48) asistencias tecnicas, dos por municipios que permitan garantizar el fortalecimiento de las capacidades para la implementacion de la Estrategia de involucramiento parental en los grados de 6, 7 y 8.</t>
  </si>
  <si>
    <t>Realizar cincuenta (50) asistencias tecnicas, dos por municipios que permitan garantizar el fortalecimiento de las capacidades  para la continuidad de los centros de escucha.</t>
  </si>
  <si>
    <t>Municipios con la estrategia implementada</t>
  </si>
  <si>
    <t>Realizar dos (2) asistencias tecnicas por cada uno de los  (18) municipios seleccionados que permita garantizar el fortalecimiento de las capacidades para caracterizar a la población con trastorno mental y epilepsia e identificar las necesidades en salud de esta población.</t>
  </si>
  <si>
    <t>GRUPOS DE APOYO para personas con_x000D_
conducta suicida o problemas y trastornos_x000D_
mentales</t>
  </si>
  <si>
    <t>Realizar doce (12) capacitaciones con población vulnerables, fuerzas militares, para la promoción de la salud mental y la prevención de problemas y trastornos mentales en el departamento del Cesar.</t>
  </si>
  <si>
    <t>Realizar dos (2)asistencias tecnicas por cada uno de los dieciocho (18) municipios seleccionados que permita garantizar el fortalecimiento de las capacidades para conformar  grupos de apoyo de personas con conducta suicida con el fin de fortalecer las habilidades para la vida.</t>
  </si>
  <si>
    <t>Municipios con Implementación de Plan de</t>
  </si>
  <si>
    <t xml:space="preserve">Desarrollar cuatro (4) desarrollo de capacidades a los equipo de salud interdisciplinario de las comunidades indigenas  o estructuras de salud de las comunidades indígenas para profundizar en el reconocimiento integral de las necesidades en salud mental y comprensión de las condiciones particulares en que se encuentra este grupo poblacional. </t>
  </si>
  <si>
    <t>Prevención de la Conducta Suicida</t>
  </si>
  <si>
    <t xml:space="preserve">Realizar cuatro (4) jornadas de acompañamiento técnico con la participación de los diferentes actores involucrados en la Política de Salud Mental y Consumo de Sustancias Psicoactivas que permita verificar el avance y adopcion de esta. </t>
  </si>
  <si>
    <t>Realizar dos (2) desarrollo de capacidades que permitan garantizar el fortalecimiento de las capacidades para la operactividad de los consejos departamental de salud mental y comité departamental de drogas.</t>
  </si>
  <si>
    <t>Realizar setenta y cinco (75) desarrollo de capacidades  para la apropiación e  implementación de tamizajes para identificación de riesgos en salud mental y consumo de SPA y la herramienta mh-gap y GPC en el 100% de las  ESE de baja complejidad del territorio</t>
  </si>
  <si>
    <t>de Prevención basada en la evidencia de</t>
  </si>
  <si>
    <t xml:space="preserve">Realizar  visitas de asistencia tecnica  al 100% de las  EAPB para verificar el cumplimiento de la  caracterización y gestión del riesgo a las personas con trastornos o problemas mentales del departamento del Cesar  y garantizar el goce efectivo de los derechos de salud mental a los usuarios víctimas de violencia de genero. </t>
  </si>
  <si>
    <t>Niños, Niñas y Adolescentes para la</t>
  </si>
  <si>
    <t>Realizar dos (2) capacitaciones en TAMIZAJES para identificación de riesgos en salud mental y consumo de SPA dirigida al personal de salud en las ESE de baja complejidad del departamento del Cesar y equipos de salud mental municipales.</t>
  </si>
  <si>
    <t>prevención del consumo de spa</t>
  </si>
  <si>
    <t xml:space="preserve">Realizar cincuenta (50) jornadas de acompañamiento técnico; dos por cada municipio que permitan garantizar el fortalecimiento de las capacidades para la apropiación e implementación al plan de acción para incidir en la disminución de la conducta suicida. </t>
  </si>
  <si>
    <t>Capacitar al personal de salud del 80% de las IPS del departamento en la estrategia MhGAP, guías de práctica clínica en salud mental y Ruta Integral de Atención en Salud Mental</t>
  </si>
  <si>
    <t>Personas matriculadas en proceso de</t>
  </si>
  <si>
    <t>Realizar coordinación con el sector educativo para la integración en los contenidos escolares iniciativas para la prevención del consumo de alcohol y SPA</t>
  </si>
  <si>
    <t>formación MHGAP</t>
  </si>
  <si>
    <t>Fortalecer las acciones contempladas en dimensiones prioritarias del plan de intervenciones colectivas -PIC con enfoque Etnocultural mediante jornadas de salud, en la dimensión Convivencia Social y Salud Mental</t>
  </si>
  <si>
    <t>Fortalecer las acciones del plan de salud pública de intervenciones colectivas medinate jornadas de salud en los  municipio del departamento del cesar priorizados en la líneas de promoción de la salud y gestión del riesgo en salud en la en la dimensión convivencia social y salud mental.</t>
  </si>
  <si>
    <t>Desarrollar el 100% de las visitas tecnicas en los diferentes municipios del Departamento del Cesar y de orden nacional en los procesos derivados de la Dimension de Convivencia Social y salud Mental.</t>
  </si>
  <si>
    <t>Implementación de la estrategia HABILMENTE “un mundo de capacidades” para el fortalecimiento de las habilidades psicosociales en adolescentes y jóvenes para la promoción de la salud mental y la prevención de problemas y trastornos mentales.</t>
  </si>
  <si>
    <t>Realizar monitoreo a las EAPB para el seguimiento de los niños y niñas notificados en el SIVIGILA con desnutrición aguda moderada o severa en el Departamento.</t>
  </si>
  <si>
    <t xml:space="preserve"> EAPB monitoreadas para el seguimiento de
los casos notificados en el SIVIGILA por
desnutrición aguda moderada o severa en
menores de 5 años y el Bajo Peso al Nacer</t>
  </si>
  <si>
    <t>FORTALECIMIENTO DE LAS ACCIONES DE SALUD PÚBLICA A TRAVÉS
DE LA SOBERANÍA ALIMENTARIA Y NUTRICIONAL, VIGENCIA 2023, EN
EL DEPARTAMENTO DEL CESAR.</t>
  </si>
  <si>
    <t>Disminuir los casos de desnutrición aguda moderada o severa en los niños y niñas menores de 5 años en el departamento del Cesar.</t>
  </si>
  <si>
    <t>Realizar 25 mesas intersectoriales municipales con los actores claves para el segumiento de la estrategia "Soberania Alimentaria y Nutricional".</t>
  </si>
  <si>
    <t>Realizar una estrategia con acciones de promocion de la salud para fortalecer en la poblacion indigena la seleccion adecuada de los alimentos y la practica de habitos alimentarios  saludables que le permitan mantener un estado de salud y nutricion adecuado.</t>
  </si>
  <si>
    <t>Realizar 100 visitas de seguimiento  a la implementacion de la ruta de Alteraciones Nutricionales como bajo peso al nacer, anemia por deficit de hierro, desnutricion aguda moderada y severa en menores de 5 años, sobrepeso y obesidad en los momentos del curso de vida a las EAPB y red prestadora  con usuarios en el departamento del Cesar.</t>
  </si>
  <si>
    <t>Realizar 100 visitas de seguimiento y monitoreo a la implementacion de la ruta de Alteraciones Nutricionales como bajo peso al nacer, anemia por deficit de hierro, desnutricion aguda moderada y severa en menores de 5 años, sobrepeso y obesidad en los momentos del curso de vida a las EAPB y red prestadora  con usuarios en el departamento del Cesar.</t>
  </si>
  <si>
    <t xml:space="preserve">Realizar anualmente monitoreo a las EAPB para garantizar el acceso de las gestantes a la valoración de su estado nutricional </t>
  </si>
  <si>
    <t xml:space="preserve"> Realizar acciones de promocion de la salud para fortalecer  en las familias Cesarenses la seleccion adecuada de los alimentos y la practica de habitos alimentarios saludables que le permitan mantener un estado de salud y nutricion adecuada.</t>
  </si>
  <si>
    <t xml:space="preserve">Realizar 100 visitas para evaluar los indicadores de la Resolucion 2350/2020  a las EAPB </t>
  </si>
  <si>
    <t>Realizar 50 procesos de desarrollo de capacidades sobre la Estrategia IAMI-I, Ruta de Atención Materno Perinatal y de Atencion en Alteraciones Nutricionales inmersas en la Resolución 3280 del 2018, atendiendo los Lineamientos y Protocolos para la atención en salud de las gestantes, recién nacidos y lactantes, niños y niñas menores de 5 años, dirigida al talento humano de los Hospitales de la Red Pública de los 25 municipios del Departamento.</t>
  </si>
  <si>
    <t xml:space="preserve">Desarrollar un (1) Programa Integral en Salud, con acciones de promocion de la salud para fortalecer en la poblacion menor de 5 años, mujeres gestantes y lactantes  la seleccion adecuada de los alimentos y la practica de habitos alimentarios  saludables que le permitan mantener un estado de salud y nutricion adecuado. </t>
  </si>
  <si>
    <t xml:space="preserve">Realizar en las 18 EAPB, monitoreo anual para garantizar el acceso a la atención prenatal que favorezca la atención precoz de los riesgos. 
Producto </t>
  </si>
  <si>
    <t>2. SALUD, DE BIEN A MEJOR PARA TODOS LOS CESARENSES</t>
  </si>
  <si>
    <t>Fortalecimiento de los Procesos Estratégicos del Componente de Sexualidad Derechos Sexuales y Reproductivos en el marco del Plan
Decenal de Salud Publica de la Vigencia 2023 en el Departamento del Cesar</t>
  </si>
  <si>
    <t>Disminuir los Riesgos de Morbimortalidad Materna- Perinatal en el Departamento del Cesar</t>
  </si>
  <si>
    <t xml:space="preserve">Realizar Cuatro  (4)   Monitoreos  a los Indicadores de Cumplimiento de la  la Ruta de  Integral  de Atención Materno Perinatal y Ruta de Mantenimiento a la Salud  a Entidades Administradoras de Planes de Beneficios 
- Profesional en  Enfermeria  (a)
Cantidad (1) </t>
  </si>
  <si>
    <t xml:space="preserve">Realizar en los 25 municipios del departamento del Cesar, las acciones de seguimiento a la oferta y acceso efectivo a los servicios de salud sexual y reproductiva. </t>
  </si>
  <si>
    <t>Municipios con acciones de seguimiento realizadas</t>
  </si>
  <si>
    <t xml:space="preserve"> 
Desarrollar  Una (1)   estrategia de  Cualificación de las Capacidades de la  Red Prestadora de Servicios de Salud  Priorizada , para el Mejoramiento de Competencias Institucionales en el Abordaje Integral  del Binomio Madre e Hijo y  Gestión  del Riesgo en Emergencias Obstétricas  e IVE  en el Marco de la Iniciativa Hospital Padrino. </t>
  </si>
  <si>
    <t xml:space="preserve">Realizar  Treinta  (30)   Asistencias Técnicas para el  Seguimiento  a la Aplicación de Guias de Práctica Clinica y/ó Protocolos de Atención  en  Instituciones Prestadoras de Servicios de Salud Priorizadas  ( Componente Gestación , Parto, Puerperio) - Médico (a)    Especialista en Ginecología. </t>
  </si>
  <si>
    <t>Realizar  Treinta  (30)  Asistencias Técnicas  para el   Seguimiento a la Aplicación  Protocolos de Atención  Integral a Victimas de Violencia Sexual   en  Instituciones Prestadoras de Servicios de Salud Priorizadas 
 Médico (a)  General.</t>
  </si>
  <si>
    <t xml:space="preserve">Realizar  Treinta  (30)   Asistencias Téncnicas  para  Seguimiento  a la Implementación   de la Ruta de  Integral  de Promoción  y Mantenimiento de la Salud y   Ruta Materno Perinatal    en  Instituciones Prestadoras de Servicios de Salud.
Profesional en  Enfermeria  (a) 
Cantidad (3) </t>
  </si>
  <si>
    <t xml:space="preserve">Realizar    consolidación     de   Indicadores  en Salud   como mecanismo de Fortalecimiento  a Sistemas  de Información     y  Gestión  en  Salud  Pública. - Apoyo Administrativo y Operativo </t>
  </si>
  <si>
    <t>Realizar  Doce (12)  Seguimientos a las Estrategias del   Plan de Aceleración para la Disminución de la Mortalidad Materna  con  Entidades Territoriales, Aseguradores y Red Prestadora de Servicios de Salud  (GASTOS DE VIAJE Y MANUTENCION,TRANSPORTE )</t>
  </si>
  <si>
    <t xml:space="preserve">Realizar  Treinta  (30)  Asistencias Téncnicas para el   Seguimiento  a los Lineamientos Técnicos Operativos del  Mecanismo Articulador para  la Prevención y Atención Integral a Victimas de Violencia  en Territorio. 
- Profesional en Psicológia  (a) </t>
  </si>
  <si>
    <t>Realizar Doce (12)  Seguimientos   para  la Identificación  y Gestión  de Barreras de Acceso a los  Servicios de Salud Sexual y Reproductiva.
Técnico en Salud</t>
  </si>
  <si>
    <t xml:space="preserve">Desarrollar  una  (1)  Estrategia  De Promoción De Una Sexualidad Segura, Saludable, Equidad De Género, Prevención Y Reducción De Embarazos En Adolescentes Especialmente El No Planeado- Convenio con No ESE </t>
  </si>
  <si>
    <t>Desarrollar  una  (1)  Estrategia  para  Fortalecer Las Acciones Del Plan De Salud Pública De Intervenciones Colectivas En Los Municipio Del Departamento Del Cesar En La Línea De Promoción De La Salud Y Gestión Del Riesgo En Salud En La Dimensión Sexualidad, Derechos Sexuales Y Reproductivos. (Atención Primaria en Salud)  Contratacion con Empresas Sociales del estado</t>
  </si>
  <si>
    <t>Desarrollar  una  (1)  Estrategia  para Fortalecer Las Acciones Contempladas En Dimensiones Prioritarias Del Plan De Intervenciones Colectivas -PIC  Con Enfoque Etnocultural, En La Dimensión Sexualidad, Derechos Sexuales Y Reproductivos./ Contratacion con Instituciones Prestadoras de Servicios de salud Indigenas</t>
  </si>
  <si>
    <t xml:space="preserve">Realizar  Treinta  (30)  Asistencias Técnicas para el    Seguimiento  a la Aplicación de Guias de Práctica Clinica y/ó Protocolos de Atención  en  Instituciones Prestadoras de Servicios de Salud Priorizadas  ( Componente Atención del Recién Nacido ) 
- Médico (a)    Especialista en Pediatría. </t>
  </si>
  <si>
    <t xml:space="preserve">Realizar en las 18 EAPB, monitoreo anual, para garantizar el acceso oportuno al tratamiento antirretroviral de las gestantes diagnosticadas con VIH. </t>
  </si>
  <si>
    <t xml:space="preserve">Realizar  Treinta  (30)   Asistencias Técnicas  para el   Seguimiento a la Aplicación de Estrategia ETMI PLUS   en  Instituciones Prestadoras de Servicios de Salud  Priorizadas y Aseguradores Presentes en Territorio  
 - Profesional en  Enfermeria  (a) </t>
  </si>
  <si>
    <t>Implementar la estrategia Colombia libre de Tuberculosis en los 25 municipios del Departamento del Cesar</t>
  </si>
  <si>
    <t>Estrategia Implementada</t>
  </si>
  <si>
    <t>FORTALECIMIENTO DE LAS ACCIONES DE LAS ENFERMEDADES REEMERGENTES, COMPONENTE MICOBACTERIAS, VIGENCIA 2023 EN EL DEPARTAMENTO DEL CESAR</t>
  </si>
  <si>
    <t>DISMINUIR LAS TASAS DE MORTALIDAD POR TUBERCULOSIS Y DISCAPACIDAD POR LEPRA</t>
  </si>
  <si>
    <t>Realizar en 25 municipios asignados las actividades de apoyo a la implementación de los lineamientos técnico-operativos del “Plan Estratégico hacia el Fin de la TB en Colombia 2016- 2025</t>
  </si>
  <si>
    <t>Realizar seguimiento en los 25 municipios asignados a los  indicadores de detección y éxito de tratamiento de los casos de TB sensible y resistente.</t>
  </si>
  <si>
    <t>Fortalecer las acciones del plan de salud publica de intervenciones colectivas en los municipios priorizados del departamento del Cesar en las lineas de promocion de la salud y gestion del riesgo en salud</t>
  </si>
  <si>
    <t>fortalecer las acciones comtempladas  en dimensiones prioritarias  del plan de intervenciones colectivas-PIC con enfoque etnocultural</t>
  </si>
  <si>
    <t>Implementar el programa de de prevención, manejo y control de las infecciones Respiratorias Agudas en los 25 Municipios</t>
  </si>
  <si>
    <t>Disminuir Tasa de mortalidad por IRA</t>
  </si>
  <si>
    <t>FORTALECIMIENTO DE LAS INTERVENCIONES EN
SALUD PÚBLICA PARA LA DISMINUCIÓN DE LA
MORBILIDAD Y MORTALIDAD ASOCIADA A LAS
ENFERMEDADES EMERGENTES, REEMERGENTES Y
DESATENDIDAS, VIGENCIA 2023 EN EL
DEPARTAMENTO DEL CESAR.</t>
  </si>
  <si>
    <t>Disminuir la morbilidad y la mortalidad asociada a las enfermedades emergentes, reemergentes y desatendidas en el departamento del
Cesar.</t>
  </si>
  <si>
    <t>Realizar  UN (1) MONITOREO POR CADA MUNICIPIO  a los diferentes actores del SGSSS PARA VERIFICAR  LA IMPLEMENTACION de las estrategias comunitaria, institucional e intersectorial del Programa nacional para la promoción, prevención, manejo y control de las infecciones respiratorias agudas y enfermedades diarreicas agudas.</t>
  </si>
  <si>
    <t>Realizar 2  monitoreo a los  10 municipios priorizados del departamento del Cesar (Agustín Codazzi, Aguachica, Becerril, La Paz, Valledupar, La Gloria, San Diego, San Martín, Pelaya y Pueblo Bello), para verificar la implementación y seguimiento del programa Nacional de desparasitación masiva Antihelmintica – Geohelmintiasis</t>
  </si>
  <si>
    <t>Desarrollar acciones complementarias del plan de salud pública de intervenciones colectivas en municipios priorizados del departamento del cesar en las líneas de promoción de la salud y gestión del riesgo en salud</t>
  </si>
  <si>
    <t>Fortalecer las acciones del plan de salud pública de intervenciones colectivas en los municipios del departamento del cesar en las líneas de promoción de la salud y gestión del riesgo en salud.</t>
  </si>
  <si>
    <t>Fortalecer las acciones contempladas en dimensiones prioritarias del plan de intervenciones colectivas - pic con enfoque etnocultural</t>
  </si>
  <si>
    <t xml:space="preserve">Lograr que el 75% de Niños y jóvenes de 5 A 14 años estén desparasitados
</t>
  </si>
  <si>
    <t>Disminuir Tasa de mortalidad por EDA</t>
  </si>
  <si>
    <t>Realizar  UN (1) MONITOREO POR CADA MUNICIPIO  a los diferentes actores del SGSSS PARA VERIFICAR  LA IMPLEMENTACION de las estrategias comunitaria, institucional e intersectorial del Programa nacional para la promoción, prevención, manejo y control de las infecciones respiratorias agudas y enfermedades diarreicas agudas. (visitas de monitoreo)</t>
  </si>
  <si>
    <t xml:space="preserve">Realizar 2  Asistencia Tecnica a los  10 municipios priorizados del departamento del Cesar, (Agustín Codazzi, Aguachica, Becerril, La Paz, Valledupar, La Gloria, San Diego, San Martín, Pelaya y Pueblo Bello) para la implementación y seguimiento del programa Nacional de desparasitación masiva Antihelmintica – Geohelmintiasis </t>
  </si>
  <si>
    <t>Lograr que los niños menores de un año tengan las tres dosis de polio y pentavalente.</t>
  </si>
  <si>
    <t>Niños menores de un año tengan  tres dosis  dosis de polio y pentavalente.</t>
  </si>
  <si>
    <t>Fortalecimiento de los procesos de gestión en salud pública de la dimensión vida saludable y enfermedades transmisibles componente de
inmunoprebenibles para la prevención de enfermedades prevenibles por vacuna, vigencia 2023, en el departamento del Cesar</t>
  </si>
  <si>
    <t>VERIFICAR LA GESTION DE LAS EMPRESAS ADMINISTRADORES DE PLANES DE BENEFICIO CON LA RED PRESTADORA PARA
MINIMIZAR LA PRESENCIA DE ENFERMEDADES INMUNOPREVENIBLES EN LA POBLACION A RIESGO EN EL DEPARTAMENTO DEL
CESAR</t>
  </si>
  <si>
    <t xml:space="preserve">Realizar 12 reuniones intersectoriales e interinstitucional de vacunación con la participación de actores departamentales, municipales, EAPB e IPS, vigilancia epidemiológica según la competencia para el análisis de la información, seguimiento a los resultados y toma de decisiones. </t>
  </si>
  <si>
    <t>Realizar cuatro (4) fortalecimiento al desarrollo de capacidades con periodicidad trimestral y procesos de inducción y reinducción de acuerdo con la necesidad al talento humano del componente de inmunoprevenibles de los Municipios del departamento del Cesar.</t>
  </si>
  <si>
    <t>Realizar las acciones de mantenimiento preventivo y correctivo de los equipos de cadena de frío que hacen parte del centro de acopio del departameto según las recomendaciones del fabricante y lo estipulado en el manual técnico administrativo del PAI, incluido la planta eléctrica</t>
  </si>
  <si>
    <t>Liderar, organizar y dar los lineamientos para la ejecucion de las jornadas nacionales de vacunacion (enero, abril (SVA), julio, octubre y departamentales que se programen de acuerdo al avance de las coberturas.</t>
  </si>
  <si>
    <t>Garantizar la cadena de frío, el manejo de biológicos y los demás insumos del programa, según los requerimientos del fabricante, la calificación de la Organización Mundial de la Salud OMS, las normas técnicas administrativas específicas para el PAI y lo establecido por el Ministerio de Salud y Protección Social</t>
  </si>
  <si>
    <t>Enviar de manera oportuna el 100% de los  informes mensuales y semanales  de dosis aplicadas de vacunación al nivel jerárquico correspondiente (nacional, departamental o municipal) en la fecha límite indicada y con el 100% de la información generada.</t>
  </si>
  <si>
    <t>Realizar doce (12) seguimiento, monitoreo y evaluación de las coberturas de vacunación por biológicos de manera mensual, en cada uno de los niveles de atención para la toma de decisiones oportunas</t>
  </si>
  <si>
    <t>Fortalecer las acciones contempladas en dimensiones prioritarias del plan de intervenciones colectivas -PIC con enfoque Etnocultural mediante jornadas de salud, en la dimensión vida saludables y enfermedades trasmisibles - inmunoprevenibles</t>
  </si>
  <si>
    <t>Lograr que los niños de 1 año tengan una dosis de triple viral</t>
  </si>
  <si>
    <t>Niños de un año tengan una dosis de triple viral</t>
  </si>
  <si>
    <t>Fortalecer las acciones del plan de salud pública de intervenciones colectivas medinate jornadas de salud en los  municipio del departamento del cesar en la líneas de promoción de la salud y gestión del riesgo en salud en la en la dimensión vida saludables y enfermedades trasmisibles - inmunoprevenibles</t>
  </si>
  <si>
    <t xml:space="preserve">Realizar  visitas de asistencia tecnica  al 100% de de los municipios para verificar el cumplimiento de los lineamientos del programa ampliado de inmunizaciones </t>
  </si>
  <si>
    <t xml:space="preserve">Realizar  visitas de asistencia tecnica  al 100% de las  EAPB para verificar el cumplimiento de los lineamientos del programa ampliado de inmunizaciones </t>
  </si>
  <si>
    <t xml:space="preserve">Realizar  visitas de asistencia tecnica  al 100% de las  IPS hsbilitadas en vacunacion y atencion de parto Y/o obstetricia  de los municipios categoria 4,5,6 para verificar el cumplimiento de los lineamientos del programa ampliado de inmunizaciones </t>
  </si>
  <si>
    <t>Desarrollar el 100% de las visitas tecnicas en los diferentes municipios del Departamento del Cesar y de orden nacional en los procesos derivados del componente del componente de Inmunoprevenibles.</t>
  </si>
  <si>
    <t>Realizar asistencia técnica para implementar la estrategia de gestión integral para las Enfermedades Trasmisibles por Vectores (ETV) en los  municipios del Departamento</t>
  </si>
  <si>
    <t>Estrategia implementada en los 25  Municipios</t>
  </si>
  <si>
    <t>Fortalecimiento de las estrategias de prevención, promoción, vigilancia y control de los factores de riesgos que inciden en las enfermedades
transmisibles por vectores y zoonosis, vigencia 2023, en el departamento del Cesar</t>
  </si>
  <si>
    <t>REDUCIR LA MORBILIDAD, MORTALIDAD Y LETALIDAD DE LAS ENFERMEDADES TRANSMISIBLES POR VECTORES Y ZOONOSIS
EN EL DEPARTAMENTO DEL CESAR</t>
  </si>
  <si>
    <t>Implementacion en quince (15) Municipios y seguimiento en siete (7) Municipios de la estrategia de Gestion Integrada (EGI) - Etv-zoonosis del Departamento del Cesar.</t>
  </si>
  <si>
    <t>Reaalizar 20.000 visitas a viviendas, escuelas o establecimientos en control larvario con el fin de disminuir los factores de riesgo que inciden en la transmision de las Arbovirosis</t>
  </si>
  <si>
    <t>Realizar 12 informes  para el seguimiento a las atenciones integrales en pacientes con diagnostico de enfermedades transmisibles por vectores (Dengue Grave, Enfermedad de Chagas y Malaria) y zoonosis  para la adherencia de los casos.</t>
  </si>
  <si>
    <t>Realizar 1 estrategia de prevención, promoción y control de la enfermedad de CHAGAS, leishmaniasis y malaria en focos notificados en los diferentes entornos con enfoque diferencial</t>
  </si>
  <si>
    <t>Realizar 400 visitas a escuelas o viviendas de la Estrategia de Escuela y Vivienda Saludable que consiste en la ejecución de actividades de promoción de la salud y prevención de enfermedades, reducción de factores de riesgo psicosocial modificando el entorno ambiental de las familias y comunidades en los Municipios de alto riesgo.</t>
  </si>
  <si>
    <t>Realizar 150 visitas a escuelas , viviendas o comunidades de la Estrategia de COMBI, movilización y comunicación social contingencia que incluya día “D” de intervención social intensificada para la reducción de criaderos y de densidad vectorialen los Municipios de alto riesgo.</t>
  </si>
  <si>
    <t>Realizar 15.000 inspecciones e informacion en salud en viviendas para el Levantamiento de Indice Larvario de las ETV en los 24 municipios del Departamento del Ceasar.</t>
  </si>
  <si>
    <t>Realizar 1500 intervenciones químicas en viviendas con equipo de espaldas para el control de las ETV e informacion en salud en viviendas visitadas( Leismaniasis, Enfermedad de Chagas y Malaria) con enfoque diferencial</t>
  </si>
  <si>
    <t>Realizar 40000 intervenciones químicas en viviendas con equipo montado en vehículo (ULV) para el control de las ETV .</t>
  </si>
  <si>
    <t>Realizar una estrategia de acciones de promocion, prevencion y control en los 24 municipios mediante la adquisicion de insumos criticos con el fin disminuir los factores de riesgo que inciden en la transmision de las enfermedades transmisibles por vectores y zoonosis.</t>
  </si>
  <si>
    <t>Realizar en los municipios de alto riesgo 1 estrategia para las acciones de promocion, prevencion y control según lineamientos de nivel central con el fin disminuir los factores de riesgo que inciden en la transmision de las enfermedades transmisibles por vectores y zoonosis.</t>
  </si>
  <si>
    <t xml:space="preserve">Mantener el 95% en  las coberturas útiles de vacunación canina y felina en los municipios de departamento. </t>
  </si>
  <si>
    <t xml:space="preserve">Cobertura de vacunación </t>
  </si>
  <si>
    <t>Realizar 80 visitas de IVC a personas o establecimientos veterinario y/o afines para contribuir a la reducción de las enfermedades transmitidas por vertebrados que aseguren la respuesta ante eventos zoonóticas de interés en salud pública a nivel departamental mediante el Modelo Integral de Atención en Salud.</t>
  </si>
  <si>
    <t>Realizar 200.000 inmunizaciones a caninos y felinos de zona rural y urbana de los municipios de 4, 5 y 6 categoría.</t>
  </si>
  <si>
    <t>Implementar 5 planes de respuesta integral para mejorar las condiciones de salud y trabajo de la población trabajadora Informal</t>
  </si>
  <si>
    <t>Cumplimiento de los planes de respuesta
integral para mejorar las condiciones de
salud y trabajo de la población trabajadora
Informal</t>
  </si>
  <si>
    <t>Fortalecimiento de la gestión integral del riesgo en salud publica en la dimensión de salud y ámbito laboral en la vigencia 2023, del
departamento del Cesar</t>
  </si>
  <si>
    <t>Contribuir al mejoramiento de las condiciones de salud y medio ambiente de trabajo de la población trabajadora Cesarense, mediante la
prevención de los riesgos laborales y ocupacionales, que puedan afectar negativamente el estado de bienestar y salud</t>
  </si>
  <si>
    <t>Realizar veinticinco (25) Asistencias técnicas en los Municipios del Departamento, con el objeto de fortalecer los Comités Locales de Seguridad y Salud en el Trabajo en su conformación y funcionamiento según lo establecido en el Decreto 16 de 1997; realizando seguimiento a los informes de indicadores de gestión contemplados en el Plan Decenal de Salud Pública.</t>
  </si>
  <si>
    <t>Realizar (25) asistencias técnicas y seguimientos en los Municipios sobre Prevención de los Riesgos derivados del trabajo en el Sector Informal de la Economía, caracterizando y focalizando a grupos poblacionales vulnerables y grupos diferenciales, fortaleciendo la conformación de Instancias Organizativas de Trabajadores Informales y la Participación Social.</t>
  </si>
  <si>
    <t>Realizar veinticinco (25) seguimientos y asistencia técnicas a los Municipios verificando el cargue de la información en la plataforma CAPTIC (Caracterización de la población Trabajadora Informal del Departamento del Cesar), construyendo consolidado de indicadores.</t>
  </si>
  <si>
    <t>Realizar  veinticinco  (25)  Asistencias Técnicas  en los municipios para la implementacion del piloto d el  Fomento de la Vigilancia Epidemiológica Ocupacional, en la poblacion trabajadora informal.</t>
  </si>
  <si>
    <t>Fortalecer las acciones del plan de salud pública de intervenciones colectivas medinate jornadas de salud en los  municipio priorizados del departamento del cesar priorizados en la líneas de promoción de la salud y gestión del riesgo en salud en la en la dimensión salud y ambito laboral.</t>
  </si>
  <si>
    <t>Fortalecer las acciones contempladas en dimensiones prioritarias del plan de intervenciones colectivas -PIC con enfoque Etnocultural mediante jornadas de salud, en la dimensión Salud y Ambito Laboral</t>
  </si>
  <si>
    <t>Desarrollar el 100% de las visitas tecnicas en los diferentes municipios del Departamento del Cesar y de orden nacional en los procesos derivados de la Dimension de Salud y ambito laboral.</t>
  </si>
  <si>
    <t xml:space="preserve">Caracterizar a 1000 
personas con 
discapacidad que 
cuenten con registro de 
caracterización, 
certificación y estrategia de Rehabilitación basada 
en comunidad del 
componente salud
</t>
  </si>
  <si>
    <t>Personas caracterizadas y certificadas</t>
  </si>
  <si>
    <t>Fortalecimiento de la capacidad institucional para el abordaje de la población vulnerable en el marco del plan decenal de salud pública de la
vigencia 2023 en el departamento del Cesar</t>
  </si>
  <si>
    <t>FORTALECER LA CAPACIDAD INSTITUCIONAL DEL SECTOR SALUD PARA EL ABORDAJE DIFERENCIAL DE LA POBLACION
VULNERABLE EN EL MARCO DEL PLAN DECENAL DE SALUD PUBLICA EN EL DEPARTAMENTO DEL CESAR</t>
  </si>
  <si>
    <t xml:space="preserve">Realizar 5 jornadas de asistencia técnica sobre  Modelo de atención diferencial en salud para personas con discapacidad,  estrategia de RBC,  comité de RBC,  y grupos de apoyo. Normatividad y certificación y registro de PcD. Derechos en salud, trato digno y  salud mental en personas con discapacidad. Salud sexual y reproductiva en personas con discapacidad. Prevención en discapacidad, dirigida a lideres comunitarios de comités de discapacidad, secretaria de salud, EAPB, ESE e IPS, fundaciones, cuidadores del ICBF, personas con discapacidad, comités de RBC,   en los 25 municipios del Cesar </t>
  </si>
  <si>
    <t xml:space="preserve"> Realizar 6  acciones de seguimiento y monitoreo sobre Implementación de la estrategia de RBC en sus 9 pasos mediante la plantilla de indicadores de RBC. Implementación del  programa de personas con discapacidad incluidas y saludables. Incorporación de recursos propios o de regalías para proceso de certificación y registro de personas con discapacidad en cada municipio.  Conformación del banco de  dispositivos de apoyo. Funcionamiento del comité de RBC y grupos de apoyo y autoayuda. Atención en salud a poblacion con discapacidad, reincorporad ay migante  en los 25 municipios del Cesar</t>
  </si>
  <si>
    <t xml:space="preserve">Realizar  en cada trimestre acciones en torno al Dia internacional de personas con discapacidad. Día de la persona con discapacidad dawm y otros cognitivos. Dia internacional de personas sordas. Dia de las personas con enfermedad mental. Dia mundial del baston blanco. Dia conciencia del autismo. Dia de personas de talla baja. Dia de personas con discapacidad física. Dia de personas sordo ciegas. Dia del cuidador. Dia de la paralisis celebral, con focalización de oferta en salud y otros servicios </t>
  </si>
  <si>
    <t xml:space="preserve">Fortalecer las acciones del plan de salud publica  de intervenciones colectivas en los municipios del Cesar en las lineas de promocion de la salud y gestion del riesgo en salud en la dimension transversal de las poblaciones vulnerables </t>
  </si>
  <si>
    <t>Adoptar en municipios los modelos de salud diferencial mediante acto administrativo socialización y concertación con entidades de sistema de seguridad social en salud</t>
  </si>
  <si>
    <t>Modelos de salud diferencial adoptados</t>
  </si>
  <si>
    <t xml:space="preserve">Realizar 5 talleres de asistencia técnica para el  desarrollo de capacidades sobre Enfoque diferencial, atención integral, rutas de atención, marcos conceptuales y modelo de atención diferencial en salud para Niños, Niñas y Adolescentes.  Normas, políticas y sentencias sobre infancia y adolescencia.  Estrategias para la prevención de la violencia basada en género. Procesos organizativos y comunitarios para la infancia y adolescencia. Salud mental, salud sexual y reproductiva; dirigidos a actores institucionales de entidades territoriales, EAPB, ESE e IPS y actores comunitarios en 25 municipios del  Cesar  </t>
  </si>
  <si>
    <t>Realizar 5 talleres de asistencia técnica para el  desarrollo de capacidades sobre  Enfoque diferencial, atención integral, rutas de atención, marcos conceptuales  y modelo de atención diferencial en salud para población LGBTIQ+. Normas, política y sentencias sobre población LGBTIQ+. Estrategias para la prevención de la violencia basada en género. Procesos organizativos y comunitarios para población LGBTIQ+. Salud mental, sexual y reproductiva. Dirigidos a actores institucionales de entidades territoriales, EAPB, ESE e IPS y actores comunitarios  en 25 municipios del Cesar</t>
  </si>
  <si>
    <t xml:space="preserve">Realizar  5 talleres de asistencia técnica para el  desarrollo de capacidades sobre Enfoque diferencial, atención integral, rutas de atención, marcos conceptuales  y modelo de atención diferencial en salud para mujeres y hombres. Normas, política y sentencias sobre la mujer. Estrategias para la prevención de la violencia basada en género. Procesos organizativos y comunitarios para mujeres y nuevas masculinidades. Salud mental, sexual y reproductiva. Dirigidos a actores institucionales de entidades territoriales, EAPB, ESE e IPS y actores comunitarios  en 25 municipios del Cesar. </t>
  </si>
  <si>
    <t>Realizar 15  Jornadas de seguimiento a los procesos, modelos de atencion, politicas y plan de accion en relaciona  red social de apoyo, veedurías de servicios amigables,  red mujeres,  comité nuevas masculinidades y  colectivos LGTBIQ+ en los 25 municipios del Cesar</t>
  </si>
  <si>
    <t xml:space="preserve">Realizar la organización, gestión y desarrollo de 3 jornadas de movilización relacionadas con   La XII Maratón Departamental contra el abuso sexual de niños, niñas y adolescentes. La semana educativa y cultural de la No violencia contra la mujer. La semana de acciones afirmativas para la prevención de la violencia, el estigma y la discriminación de la comunidad LGTBIQ+  en el departamento del Cesar </t>
  </si>
  <si>
    <t>Realizar  3 estrategias de prevencion comunitaria de  la violencia de genero  a niños, niñas y adolescentes que incluyen acciones para la prevencion de situaciones de abuso, violencia sexual y explotacion sexual comercial en el Cesar</t>
  </si>
  <si>
    <t>Realizar 5 talleres de asistencia técnica para el desarrollo de capacidades sobre Política habitante de calle. Humanización de la atención al habitante de calle. Mecanismo de articulación. Normatividad de la atención integral. Modelo de atención diferencial  y lineamientos para la atención integral en salud al habitante de calle. Aplicabilidad de la política pública de habitante de calle dirigida a actores de entidades territoriales, actores del sector salud, familia  y comunidad en los 25 municipios del Cesar.</t>
  </si>
  <si>
    <t>Realizar 7 talleres de asistencia técnica sobre Implementación de política  de envejecimiento y vejez. Estampilla pro adulto mayor. Implementación modelo de atención diferencial en salud de personas mayores. Formulación de los planes de acción municipal de  implementación de  política de envejecimiento y vejez. Metodología MIPSAM. Estándares de calidad en centros de atención y protección a personas mayores. Rutas de atención en salud, eventos de abandono, eventos de violencia intrafamiliar;  dirigidas a centros de atención y protección al adulto mayor modalidad dia, vida y larga estancia,  EAPB,  ESE, IPS, referentes municipales e institucionales, secretarias de salud municipal, oficina de desarrollo o política social,  secretarias de  gobierno, ICBF, comisarías de familia, registraduría, personería, policía nacional, cabildos personas mayores, consejos de personas mayores. en los 25  municipios del Cesar</t>
  </si>
  <si>
    <t xml:space="preserve">Realizar  7 jornadas de seguimiento y monitoreo a la Aplicabilidad de la política pública social según ley 1641 de 2013; El goce efectivo de derechos en salud. El funcionamiento del mecanismo de articulación. La implementación del modelo de atención diferencial en salud para habitante de calle y lineamientos para la atención integral en salud al habitante de calle. Caracterización del habitante de calle. Formulación de planes de acción para el habitante de calle. Adopción del modelo y  política de habitante de calle.  Dirigida a entidades territoriales municipales, secretaria de salud municipales, EAPB, ESE, IPS y de centros de atención y protección a personas mayores. En los 25 municipios del  Cesar   </t>
  </si>
  <si>
    <t xml:space="preserve">Realizar 7 jornadas de seguimiento y monitoreo a la Formulación y ejecucion del plan de acción para la implementación de la política publica de envejecimiento y vejez. La operatividad del consejo de personas mayores. La operatividad del cabildo del adulto mayor y adopcion del  modelo de atencion. El cumplimiento de estándares de calidad de los centros de atención y protección social de  personas mayores. Cumplimiento de la ruta de atención para las personas mayores victimas de cualquier tipo de violencia. Reporte de eventos de violencia en las personas mayores. Caracterización de personas mayores. Dirigida a actores de entidades territoriales, secretarias de salud, gobierno, política social, AEPB, ESE, IPS, centros de atención al adulto mayor, en los 25 municipios del  Cesar  </t>
  </si>
  <si>
    <t xml:space="preserve">Realizar  2 jornadas de movilización social en torno a la Institucionalización del  mes del habitante de calle y en calle saludable  e   Institucionalizacion de la celebración del mes del adulto mayor  en el departamento del Cesar </t>
  </si>
  <si>
    <t>Realizar la atención psicosocial y salud integral PAPSIVI a 4.000 víctimas de conflicto armado mediante la focalización, identificación de afectaciones, concertación de plan de atenciones, derivación a servicios de salud, seguimiento y monitoreo durante el cuatrienio</t>
  </si>
  <si>
    <t>Víctimas del conflicto armado atendidas</t>
  </si>
  <si>
    <t xml:space="preserve">Realizar 5 talleres de asistencia técnica sobre Protocolo de atención psicosocial a víctimas. Normatividad. Modelo de atención diferencial en salud para víctima de conflicto armado. Derechos y deberes en salud. Comités de atención psicosocial a víctimas. Participación de las víctimas. Dirigida a la Secretaria de Salud Municipal, EAPB, EPSI, ESE, IPS e IPSI, equipos PAPSIVI, en los 25 municipios del Cesar. </t>
  </si>
  <si>
    <t>Apoyar la realización de  4 talleres de asistencia técnica sobre  Normatividad étnica (Política, leyes, resolución 050, sentencias, decretos, Modelo de atención diferencial en salud para la población étnica. Mesas de asuntos en salud étnica. Derechos  y deberes en salud. Dirigida a actores de Secretaria de Salud Municipal, EAPB, EPSI, ESE, IPS e IPSI, lideres medicina intercultural, referentes territoriales e institucionales,  comités de salud indígena,  en los 25 municipios del Cesar</t>
  </si>
  <si>
    <t xml:space="preserve">Realizar 6 jornadas de seguimiento y monitoreo sobre la Aplicación del protocolo a víctimas de conflicto armado. Cumplimiento a rutas de atención a las víctimas de conflicto armado priorizadas  por órdenes judiciales y entidades del SNARIV. Adopción del modelo de atención diferencial en salud para población víctimas. Modelos propios de salud indígena.  Adopción de modelo de atención diferencial en salud para población étnica. Cumplimiento de órdenes judiciales de pueblos indígenas  dirigidas a actores de Secretaria de Salud Municipal, EAPB, EPSI, ESE, IPS e IPSI, equipos PAPSIVI. En los 25 municipios del Cesar </t>
  </si>
  <si>
    <t xml:space="preserve">Realizar  3 acciones de gestión  y movilización de oferta de afiliación y  atención en salud para la población víctima de conflicto armado, población indígena y población NARP. En los municipios con presencia de esta poblacion </t>
  </si>
  <si>
    <t xml:space="preserve">Fortalecer las acciones contempladas en las dimensiones prioritarias del plan de intervenciones colectivas con enfoque etnocultural, en la dimension transversal de las poblaciones vulnerables PIC indigena </t>
  </si>
  <si>
    <t>Realizar concertación, capacitación, seguimiento y monitoreo para la implementación de la política de Participación social en los 25 municipios</t>
  </si>
  <si>
    <t>Politicas de participación social implementadas</t>
  </si>
  <si>
    <t>Realizar 11 talleres de asistencia técnica para el desarrollo de capacidades sobre Política de participación social en salud. Formulacion de planes de acción Veedurías. CTSSS. COPACOS. SIAU, SAC, Asociaciones de usuarios. Comités de ética hospitalaria. Participacion comunitaria en intervenciones colectivas. Derechos y deberes en salud dirigidas a referentes de EAPB, ESE, IPS, Secretaria de Salud Municipales  y organizaciones sociales en salud en los 25 municipios del cesar</t>
  </si>
  <si>
    <t xml:space="preserve">Realizar  9 jornadas de seguimiento y monitoreo sobre  actualización y operatividad de los mecanismos de participacion: CTSSS. COPACO. Veeduria en Salud. Comite de Etica Hospitalaria. Asociacion de Usuarios. SAC.  SIAU. plan mejoramiento,  implementacion y  planes de accion politica participacion, planes de accion  de los mecanismos de participacion social. Uso de  herramientas de control institucionalizadas por decreto 321. Dirigido a Secretaria de Salud Municipales, EAPB,  ESE e IPS en los 25 municipios del Cesar. </t>
  </si>
  <si>
    <t xml:space="preserve">Realizar 3 jornadas de movilizacion social sobre el  dia del usuario, dia del lider en salud y dia de la participacion mas cerca de ti en el departamento del Cesar </t>
  </si>
  <si>
    <t xml:space="preserve">Realizar 4 procesos  de desarrollo de capacidades, seguimiento al cumplimiento del  derecho a la salud de  poblaciones vulnerables y participacion social en  el departamento del Cesar </t>
  </si>
  <si>
    <t>Fortalecer en un 7% la capacidad técnica para la vigilancia, prestación de servicios, implementación de los procesos de calidad e investigación del Laboratorio de Salud Pública para lograr la acreditación basada en la norma ISO 17025 posicionándolo como referente regional.</t>
  </si>
  <si>
    <t>Un laboratorio de salud pública fortalecido</t>
  </si>
  <si>
    <t>Fortalecimiento de la vigilancia en salud pública y vigilancia y control sanitario en el laboratorio de salud pública, vigencia 2023 en el
departamento del Cesar</t>
  </si>
  <si>
    <t>Aumentar la implementación de los procesos de vigilancia en salud pública y vigilancia y control sanitario en el laboratorio de salud pública
en el departamento del Cesar.</t>
  </si>
  <si>
    <t>Realizar 500  visitas de asistencia técnica a la red de Laboratorios y  red de Bancos de Sangre y Servicios Transfusionales  del Departamento, para fortalecer los eventos de vigilancia en salud pública,  la hemovigilancia, promoción de la donación y transfusión de componentes sanguíneos y el aseguramiento de la calidad.</t>
  </si>
  <si>
    <t>Realizar 100  capacitaciones a la red de Laboratorios , red de Bancos de Sangre y Servicios Transfusionales, Secretarias de Salud municipales y comunidad del Departamento, en los eventos de vigilancia en salud pública,  hemovigilancia, promoción de la donación, aseguramiento de la calidad , nuevos lineamientos del Instituto Nacional de Salud e Instituto Nacional de Vigilancia de Medicamentos y Alimentos INVIMA para fortalecer los diagnósticos y procesos con oportunidad y calidad.</t>
  </si>
  <si>
    <t>Realizar el 100% de los ensayos de laboratorio para la vigilancia, diagnóstico, referencia y control de calidad de muestras remitidas de los laboratorios, Secretarias de Salud y Bancos de Sangre de los municipios del Departamento para la vigilancia en salud pública,  control sanitario  y el aseguramiento de la calidad de los métodos de ensayo  de los eventos de interes en salud pública en atención a personas y en el control sanitario de los factores de riesgo del ambiente y del consumo, en los 25 municipios del Departamento.</t>
  </si>
  <si>
    <t xml:space="preserve">Remitir el 100% de muestras recibidas que cumplan con los protocolos de vigilancia en salud pública al Instituto Nacional de Salud e Instituto Nacional de Vigilancia de Medicamentos y Alimentos INVIMA, para fortalecer el proceso de referencia y contrareferencia en los programas de vigilancia en salud pública
</t>
  </si>
  <si>
    <t>Realizar 350 operaciones de confirmación metrológica, verificaciones intermedias y/o mantenimientos internos o externos a los equipos de laboratorio de acuerdo al Plan metrológico establecido en el Laboratorio de Salud Pública, para fortalecer el aseguramiento de la calidad de los métodos de ensayo, cumpliendo con los estándares de calidad.</t>
  </si>
  <si>
    <t>Realizar 20 informes de las acciones de fortalecimiento de la gestión de calidad  (consolidación y análisis de Indicadores de Gestión , auditorias internas cumplimiento de la Resolución 1619,  avances implementación del Registro de Laboratorios RELAB, programa Nacional de Reactivovigilancia, Sistema de Hemovigilancia SIHEVI y cumplimiento de participación en las Evaluaciones Externas del Desempeño) del Laboratorio de Salud Pública y de la Red de Laboratorios y Bancos de Sangre y servicios transfusionales del Departamento para fortalecer los procesos de gestión de calidad y aseguramiento de los métodos de ensayo.</t>
  </si>
  <si>
    <t>Realizar 10 reuniones con instituciones técnico cientificas como Instituciones educativas, grupos de investigación, IPS, bancos de sangre de dentro y/o fuera del departamento, para fortalecer la vigilancia en salud publica, la investigacion desde el laboratorio como apoyo a la vigilancia epidemiológica  y fortalecer la promoción de la donación de sangre.</t>
  </si>
  <si>
    <t>Realizar 1 proyecto de Investigación del Laboratorio de Salud Pública para fortalecer la investigacion en el laboratorio como apoyo a la vigilancia epidemiológica en los eventos de interés en salud pública que afectan a la población del Departamento</t>
  </si>
  <si>
    <r>
      <t xml:space="preserve">Realizar monitoreo, evaluación y control en el reporte de notificación obligatoria de los eventos de salud pública en los 25 Municipios del Departamento. </t>
    </r>
    <r>
      <rPr>
        <b/>
        <sz val="11"/>
        <color theme="1"/>
        <rFont val="Calibri"/>
        <family val="2"/>
        <scheme val="minor"/>
      </rPr>
      <t>Vigilancia</t>
    </r>
  </si>
  <si>
    <t>Municipios monitoreados, evaluados y controlados</t>
  </si>
  <si>
    <t>Fortalecimiento del Sistema de Vigilancia en Salud Publica - SIVIGILA en el Departamento del Cesar año 2023 Cesar</t>
  </si>
  <si>
    <t>DESARROLLAR EFICIENTES PROCESOS DE PREVENCIÓN Y CONTROL DE ENFERMEDADES QUE GARANTICEN LA SALUD
INDIVIDUAL Y COLECTIVA</t>
  </si>
  <si>
    <t xml:space="preserve">Realizar en los 25 municipios del Departamento  seguimiento y control al Sistema de vigilancia epidemiológica </t>
  </si>
  <si>
    <t xml:space="preserve">Realizar en los 25 municipios asistencias técnicas y capacitaciónes en los diferentes actores del sistema (municipios, EAPB, IPS entre otros), para el Desarrollo de capacidades </t>
  </si>
  <si>
    <t xml:space="preserve">Realizar el 100% de seguimiento a los los estudios de campo de las mortalidades evitables, brotes y epidemias. </t>
  </si>
  <si>
    <t>Fortalecer tecnologicamente EL sistema de informacion SIVIGILA</t>
  </si>
  <si>
    <t>Promover  gobernanza en salud en las autoridades sanitarias locales en un 90%</t>
  </si>
  <si>
    <t>Seguimientos a Municipios e Instituciones de salud (EAPB-ESEs)</t>
  </si>
  <si>
    <t>Fortalecimiento de los planes de acción en salud, vigencia 2023 en el departamento del Cesar</t>
  </si>
  <si>
    <t>Fortalecer los planes de acción en salud en el departamento del Cesar.</t>
  </si>
  <si>
    <t xml:space="preserve">Realizar  seguimientos al 100% de las EAPB en la implementacion de las Rutas Integrales de Atencion en Salud. </t>
  </si>
  <si>
    <t xml:space="preserve">Realizar  seguimientos al 100% de las  ESES del departamento del Ceasr  en la implementacion de las Rutas Integrales de Atencion en Salud. </t>
  </si>
  <si>
    <t xml:space="preserve">Realizar  seguimientos al 100% de los Planes de Intervenciones Colectivas suscritos con las ESES priorizadas del departamento del Cesar. </t>
  </si>
  <si>
    <t>Desarrollar el 100% de las visitas tecnicas en los diferentes municipios del Departamento del Cesar y de orden nacional en los procesos derivados de la oficina de salud publica.</t>
  </si>
  <si>
    <t>Implementar el 100% la  estrategia de información, educación y comunicación  en salud, conforme a las prioridades establecidas por las dimensiones del plan territorial de salud pública</t>
  </si>
  <si>
    <r>
      <t>Fortalecer el desarrollo de capacidades, abogacía y dialogo político institucional para el cumplimiento normativo y operativo de los 25 Planes de Salud Territoriales.-</t>
    </r>
    <r>
      <rPr>
        <b/>
        <sz val="11"/>
        <color theme="1"/>
        <rFont val="Calibri"/>
        <family val="2"/>
        <scheme val="minor"/>
      </rPr>
      <t>Planeación en Salud</t>
    </r>
  </si>
  <si>
    <t>1. Salud Pública</t>
  </si>
  <si>
    <t>Municipios con acciones fortalecidas en
desarrollo de capacidades para el
cumplimiento normativo y operativo</t>
  </si>
  <si>
    <t>Fortalecimiento de los procesos estratégicos del componente de planeación integral en el marco del plan decenal de salud pública de la
vigencia 2023 en el departamento del Cesar</t>
  </si>
  <si>
    <t>Fortalecer los procesos estratégicos del componente de planeación integral en el marco del plan decenal de salud pública en el
Departamento del Cesar.</t>
  </si>
  <si>
    <t>Apoyar el 100% de  las estrategias de comunicación solicitadas por las dimensiones y dependencias  de la Secretaria de Salud Departamental</t>
  </si>
  <si>
    <t>Realizar acompañamiento al 100% de la solicitudes de asistencia técnica en la  formulación y revisión de los proyectos de  dotación de equipos biomédicos presentados por los hospitales de los 25 municipios  y por el Departamento.</t>
  </si>
  <si>
    <t>Brindar asesoria y asistencia técnica en la elaboracion del 100% de los proyectos de  las dimensiones y dependencias  de la Secretaria de Salud, en la metodologia exigida para lograr su viabilidad y cargue en las  plataformas establecidas.</t>
  </si>
  <si>
    <t>Realizar  acompañamiento al 100% de los procesos de seguimiento, supervisión y consolidación de avances  de los diferentes ejes de planeación integral en salud (SPI-SIA Observa-SIRCC)</t>
  </si>
  <si>
    <t>Realizar  acompañamiento al 100% de los planes territoriales de salud 2020 – 2023, componente operativo anual de inversión COAI, Plan de Acción en Salud (PAS) de las diferentes Dimensiones y entidades municipales</t>
  </si>
  <si>
    <t>Realizar  acompañamientos al 100% de los procesos de seguimiento, supervisión y consolidación de avances de los insumos operativos y estratégicos para la planeación integral en salud de las dimensiones prioritarias de la Secretaria de Salud Departamental</t>
  </si>
  <si>
    <t>Realizar acompañamientos al 100% de los procesos de seguimiento, supervisión y consolidación de avances de los insumos operativos y estratégicos para la planeación integral en salud de las Dimensiones transversales de la Secretaria de Salud Departamental</t>
  </si>
  <si>
    <t>Realizar el  desarrollo de capacidades en los diferentes municipios del Departamento del Cesar e Instituciones de orden nacional en los procesos derivados del componente de planeación.</t>
  </si>
  <si>
    <r>
      <t xml:space="preserve">Fortalecer la </t>
    </r>
    <r>
      <rPr>
        <b/>
        <sz val="11"/>
        <color theme="1"/>
        <rFont val="Calibri"/>
        <family val="2"/>
        <scheme val="minor"/>
      </rPr>
      <t xml:space="preserve">Gestión </t>
    </r>
    <r>
      <rPr>
        <sz val="11"/>
        <color theme="1"/>
        <rFont val="Calibri"/>
        <family val="2"/>
        <scheme val="minor"/>
      </rPr>
      <t xml:space="preserve">operativa y financiera de la ejecución de recursos de salud pública en los planes de acción en salud y otras fuentes de financiación en los 25 municipios del departamento del Cesar
</t>
    </r>
  </si>
  <si>
    <t>Municipios fortalecidos con acciones de
interés en salud pública</t>
  </si>
  <si>
    <t>Fortalecimiento de la gestión integral del riesgo individual y colectivos en salud pública, vigencia 2023 en el departamento del Cesar</t>
  </si>
  <si>
    <t>Fortalecer la gestión territorial integral de la salud pública para dar respuesta efectiva a las necesidades de salud de las personas y los
colectivos.</t>
  </si>
  <si>
    <t>Realizar monitoreo a los planes de acción en salud de los municipios del Departamento 2022-2023 para verificar q implementen las acciones de gestión en salud pública, gestión del riesgo y promoción de la salud y prevención de las enfermedades acorde a los lineamientos</t>
  </si>
  <si>
    <t>Garantizar la calidad, oportunidad y accesibilidad a la Prestación de los Servicios de Salud del Sistema General de Seguridad Social en Salud y el aseguramiento de la Población Pobre No Asegurada –Población Pobre no Asegurada, logrando la satisfacción de los usuarios y promoviendo la gestión del riesgo de desastres como una práctica sistemática, con el fin de garantizar la protección de personas, colectividades y el ambiente.</t>
  </si>
  <si>
    <t>Realizar evaluación a los planes de acción en salud de la Secretaría de Salud departamental 2022-2023 para verificar implementen las acciones de gestión en salud pública, gestión del riesgo y promoción de la salud y prevención de las enfermedades acorde a los lineamientos</t>
  </si>
  <si>
    <t>Apoyar la verificación de las metas incluidas en la caracterización poblacional de las EAPB presentes en el Departamento 2023, que permitan identificar riesgos, priorizar poblaciones dentro de las personas afiliadas y lugares dentro del territorio</t>
  </si>
  <si>
    <t>Fortalecer las capacidades al talento humano de las secretarias de salud municipal en las actualizaciones normativas que expida el nivel nacional relacionadas con los temas de competencia de la oficina de gestión en salud publica</t>
  </si>
  <si>
    <t>Realizar acciones de planeacion integral en salud a nivel departamental y municipal</t>
  </si>
  <si>
    <t>Realizar los reportes a nivel nacional asignados a la oficina de gestión en salud publica 2022-2023</t>
  </si>
  <si>
    <t xml:space="preserve">Tabular, analizar y proyectar los informes de las acciones de gestión en salud publica </t>
  </si>
  <si>
    <t>Realizar mesas sectoriales con las oficinas de planeación en salud y salud pública que contribuyan al mejoramiento de la calidad de los planes de acción.</t>
  </si>
  <si>
    <t xml:space="preserve">Fortalecer a través de asistencia técnica a los prestadores de Servicios de salud públicos y privados del Departamento para que acojan e implementen el Sistema Obligatorio de Garantía de la Calidad y procedimientos que permitan cumplir con los estándares de calidad. </t>
  </si>
  <si>
    <t>3. Prestación de Servicios</t>
  </si>
  <si>
    <t>Asistencias
técnicas realizadas a los
prestadores de servicios de Salud</t>
  </si>
  <si>
    <t>Fortalecimiento de los procesos estratégicos del eje de prestación de servicios de salud para la vigencia 2023 en el departamento del Cesar</t>
  </si>
  <si>
    <t>Fortalecer los procesos normativos y políticas del sistema de salud para garantizar la calidad en la prestación de los servicios de salud</t>
  </si>
  <si>
    <t xml:space="preserve">Realizar el 100% de las Asistencias Técnicas solicitadas por las  Instituciones Prestadoras de Servicios de Salud Públicas y/o  Privadas  del Departamento del Cesar para la elaboracion e implementación del Programa de Auditoria para el Mejoramiento de la Calidad (PAMEC) y sobre la Resolución 256 de 2014, de los Indicadores de Calidad </t>
  </si>
  <si>
    <t>levantamiento y actualización de los procedimientos  de las areas que se requieran  de la Secretaría de Salud Departamental</t>
  </si>
  <si>
    <t>Elaborar el  Pamec 2023  de la Secretaria de Salud Departamental de acuerdo a los lineamientos establecidos en sistema obligatoria de  grantia de la calidad (SOGC)</t>
  </si>
  <si>
    <t>Realizar 4 Comités de Calidad de la Secretaria de Salud Departamental</t>
  </si>
  <si>
    <t>Expedir el 100%  las Licencias de Seguridad y Salud en el Trabajo de persona natural y juridica solicitadas a la Secretaria de Salud Departamental</t>
  </si>
  <si>
    <t>Expedir el 100% de  las Licencias solicitadas para  los Equipos Emisores de Radiaciones Ionizantes de acuerdo a la Resolución 482 de 2018</t>
  </si>
  <si>
    <t>Aplicar encuestas de satisfacción al 100% los Prestadores de Servicios de Salud objeto de visita de certificación.</t>
  </si>
  <si>
    <t>Realizar 2 reportes a la Supersalud de la circular Externa 012  de 2016 .</t>
  </si>
  <si>
    <t>Realizar Asistencia Técnica al 100% de las Secretarías de Salud Municipales que requieran acompañamiento en la elaboración e implementación del Programa de Auditoría para el mejoramiento de la calidad PAMEC.</t>
  </si>
  <si>
    <t>Realizar las socializaciones sobre la Política de Calidad y la Política de Humanización definida y aprobada por el Ministerio de Salud y Protección Social a los Prestadores publicos y privados del Dpto del Cesar</t>
  </si>
  <si>
    <t>Realizar  seguimiento al reporte de indicadores del sistemna de información ante el Ministerio de salud por parte de los prestadores de servicios del departamaneto del Cesar-Trimestral</t>
  </si>
  <si>
    <t>Actualizar el Programa Territorial de Rediseño, Reorganización y Modernización de la Red Pública Hospitalaria (Documento Red)</t>
  </si>
  <si>
    <t xml:space="preserve"> Programa Territorial de Rediseño, Reorganización y Modernización de la Red Pública Hospitalaria (Documento Red) actualizado</t>
  </si>
  <si>
    <t>Realizar el 100% del  acompañamiento en el ajuste  y consolodación del Programa Territorial de Reorganizacion, Rediseño y Modernizacion de la Red de Prestacion de Servicios de Salud del Departamento del Cesar (Documento Red del Departamento del Cesar).</t>
  </si>
  <si>
    <t xml:space="preserve">Realizar asistencias técnicas a la Red Pública Hospitalaria para lograr la sostenibilidad y mejoramiento en la calidad de los servicios de salud, en cumplimiento del Decreto 2193 de 2004 del Ministerio de Salud y Protección Social 
Productos </t>
  </si>
  <si>
    <t>Asistencias Técnicas realizadas a la Red
Pública Hospitalaria sobre los Programas de
Saneamiento Fiscal y Financiero de las E.S.E</t>
  </si>
  <si>
    <t>Realizar el 100%   de  Asistencías Técnicas a formulacion y seguimientos  de los Programas de Saneamiento Fiscal y Financiero de las E.S.E  que sean categorizadas en riesgo financiero medio y alto por el Ministerio de Salud y Proteccion Social en la vigencia  2023</t>
  </si>
  <si>
    <t>Realizar el 100% asistencias tecnicas de forma virtual y presencial  en temas administrativos financieros, contables, asistenciales y juridicos a las Empresas Sociales del Estado del Departamento de Cesar que se prioricen por el lider del grupo.</t>
  </si>
  <si>
    <t>Realizar 140 mesas de trabajo en la vigencia 2023, para brindar acompañamiento y  asistencia técnica a las ES.E. de la Red Pública del Cesar, en virtud del Decreto 2193 de 2004.</t>
  </si>
  <si>
    <t>Realizar visitas de Inspección, vigilancia y control a los servicios
farmacéuticos dependientes (IPS y ESES) e independientes
(droguerías, dispensarios, centros naturista y distribuidores) del
Departamento del Cesar</t>
  </si>
  <si>
    <t>Visitas de Inspección, Vigilancia y Control a
los Establecimientos y servicios
Farmacéuticos del Departamento</t>
  </si>
  <si>
    <t>Realizar el 100% de las visitas de Inspeccion, vigilancia y Control a los Establecimientos Farmaceuticos del Departamento del Cesar.</t>
  </si>
  <si>
    <t>Gestionar la entrega  del 100%  de Medicamentos de monopolio del Estado y de recetarios oficiales solicitados  por IPS, EPS , Establecimientos Farmaceúticos y particulares bajo formulacion medica.</t>
  </si>
  <si>
    <t>Gestionar el 100% de  los  procesos administrativos originados del incumplimiento de la normatividad vigente en lo referente a medicamentos.</t>
  </si>
  <si>
    <t>Realizar el 100% de  las  asistencias técnica solicitadas  por los servicios  farmaceuticos dependientes e independiente  en el departamento del Cesar.</t>
  </si>
  <si>
    <t>Expedir el 100% de  Resoluciones de autorización para el manejo de Medicamentos de Control Especial y/o monopolio del estado, solicitados por los servicios  farmacéuticos  dependientes e independientes inscritos al FRE- Cesar.</t>
  </si>
  <si>
    <t>Realizar capacitaciones de Farmacovigilancia a las ESES e IPS del Departamento del Cesar.</t>
  </si>
  <si>
    <t>Fortalecer y mejorar el sistema de información del FRE-cesar</t>
  </si>
  <si>
    <t>Garantizar el abastecimiento  de medicamentos monopolio del Estado para el fondo rotatorio de estupefacientes del departamento del cesar.</t>
  </si>
  <si>
    <t xml:space="preserve">Ejercer la Inspección, vigilancia y control “IVC” a los prestadores de servicios de salud en el Departamento del Cesar, según lo programado anualmente por el Ministerio de Salud y Protección Social </t>
  </si>
  <si>
    <t>Visitas a Prestadores de Servicios de Salud
realizadas</t>
  </si>
  <si>
    <t>Realizar seguimiento al 100% de los eventos de interés en salud pública que se presente durante la vigencia 2023 objeto de inspección vigilancia y control.</t>
  </si>
  <si>
    <t xml:space="preserve">Realizar el 100% de las Visitas Previas de Verificación de las condiciones mínimas de habilitación solicitadas  por los prestadores de servicios de salud del departamento del Cesar    </t>
  </si>
  <si>
    <t xml:space="preserve">Realizar el 100% de  las  visitas de certificación de las condiciones de habilitación asignadas según las directrices del  Ministerio de Salud y Protección social.       </t>
  </si>
  <si>
    <t xml:space="preserve">Realizar el 100% de  las asistencias técnicas solicitadas por los prestadores de salud con el fin de garantizar la adherencia  de la  resolución 3100 del 2019 y  sus modificaciones. </t>
  </si>
  <si>
    <t>"Dar tramite  al 100% de las  PQR interpuestas por los usuarios originadas por fallas en la Prestacion de Servicios de Salud en la Instituciones Prestadoreas de Servicios de Salud"</t>
  </si>
  <si>
    <t>Reportar el 100% de las inscripciones de las Resoluciones de autorizacion del Ejercicio expedidas en el periodo a la Plataforma del Ministerio de Salud y Proteccion Social ReTHUS (Registro Unico del talento Humano en Salud)</t>
  </si>
  <si>
    <t>Realizar (1) una  inducción cada tres meses a los profesionales asignados en el Departamento del Cesar por parte del Ministerio de Salud y Proteccion Social.</t>
  </si>
  <si>
    <t>Desarrollar el 100% de las visitas de inspección vigilancia y control y las programadas en el eje de prestación y desarrollo de servicios de salud en el Departamento del Cesar  y las de orden  nacional.</t>
  </si>
  <si>
    <t>Garantizar los  insumos(maquinaria de oficina partes y accesorios) para la  dotación y funcionamiento de la oficina  de eje de prestación y desarrollo de los servicios de salud .</t>
  </si>
  <si>
    <t>Fortalecer la red hospitalaria mediante la formulación y ejecución de proyectos de infraestructura de los hospitales de la red pública del
Departamento del Cesar</t>
  </si>
  <si>
    <t>Procesos de inversion</t>
  </si>
  <si>
    <t>Realizar 5 procesos de inversion y acompañamiento para la Construcciones de nuevos hospitales de los Municipios de Gonzalez, Manaure, Curumani, Codazzi y El Paso</t>
  </si>
  <si>
    <t>Fortalecer la red hospitalaria mediante la formulación y ejecución de proyectos de dotación de los hospitales de cabeceras municipales,
centros y puestos de salud de las zonas rurales dispersas de la red
pública del Departamento del Cesar, teniendo en cuenta los municipios
fortalecidos por el PDET (Programa de Desarrollo Enfoque Territorial
en Salud).</t>
  </si>
  <si>
    <t>Proyectos formullados</t>
  </si>
  <si>
    <t>Realizar 8 formulaciónes y ejecuciónes de proyectos de Dotacion de centros y puestos de salud rurales y de los hospitales de la cebera municipal de los mpios PDET</t>
  </si>
  <si>
    <t>Fortalecer la red hospitalaria mediante la formulación y ejecución de proyectos de infraestructura de centros y puestos de salud de las zonas rurales dispersas de la red pública del Departamento del Cesar,
teniendo en cuenta los municipios fortalecidos por el PDET (Programa
de Desarrollo Enfoque Territorial en Salud).</t>
  </si>
  <si>
    <t>Proyectos formulados y ejecutados</t>
  </si>
  <si>
    <t>Realizar 8 formulaciónes y ejecuciónes de proyectos de infraestructura de centros y puestos de salud de las zonas rurales dispersas de la red pública del Departamento del Cesar,
teniendo en cuenta los municipios fortalecidos por el PDET (Programa
de Desarrollo Enfoque Territorial en Salud).</t>
  </si>
  <si>
    <t>Garantizar con los diferentes actores del Sistema General de Seguridad Social en Salud–SGSSS- y los municipios del Departamento del Cesar, la continuidad del total de afiliados al Régimen Subsidiado en Salud y su acceso a la Prestación de Servicios con Oportunidad y calidad</t>
  </si>
  <si>
    <t>2. Aseguramiento</t>
  </si>
  <si>
    <t>Personas afiliadas al Régimen Subsidiado de
Salud</t>
  </si>
  <si>
    <t>Fortalecimiento de los procesos de saneamiento de cartera, aseguramiento de la población y asistencia técnica de la vigencia 2023 en el
departamento del Cesar</t>
  </si>
  <si>
    <t>FORTALECER LOS PROCESOS SANEAMIENTO DE CARTERA, ASEGURAMIENTO DE LA POBLACION Y ASISTENCIA TECNICA QUE
DIFICULTAN LAS ACCIONES PARA GARANTIZAR EL ACCESO A LA SALUD</t>
  </si>
  <si>
    <t>Garantizar el flujo de recursos del departamento para  la cofinanciación del régimen subsidiado</t>
  </si>
  <si>
    <t>Cumplir los compromisos derivados de la ley 1955 de 2019, (de punto final), para saneamiento definitivo de las cuentas de recobro relacionados con los servicios y tecnologías de salud, no financiadas con cargo a la UPC del régimen contributivo.</t>
  </si>
  <si>
    <t xml:space="preserve">Saneamiento definitivo de las cuentas de recobro realizado </t>
  </si>
  <si>
    <t>Fortalecer las actividades de los diferentes procesos de Asuntos en Salud con Recurso Humano idóneo</t>
  </si>
  <si>
    <t>Realizar 12 seguimientos mensuales del  proceso de preradicación, validación, preadutoria, radiación de las facturas derivadas por la prestación de servicios de la población pobre no afiliada PPNA, población sin afiliación al SGSSS y extranjeros irregulares.</t>
  </si>
  <si>
    <t>Realizar 9 seguimientos mensuales a la ejecución de los recursos asignados por Minsalud del subcomponente de subsidio a la oferta</t>
  </si>
  <si>
    <t>Realizar 12 seguimientos mensuales del cumplimiento  del saneamiento definitivo de la cartera generada por la facturación presentada por la prestación de servicios de las EPS y las IPS públicas y privadas</t>
  </si>
  <si>
    <t>Revisar, expedir y/o negar 2400 solicitudes de autorización de los servicios de salud para la PPNA y sin afiliación, extranjeros irregulares enviadas por las IPS públicas y privadas</t>
  </si>
  <si>
    <t>Fortalecer con asistencia técnica, las capacidades administrativas y técnicas de las secretarías de salud de los municipios del Departamento del Cesar, que permitan dirigir, coordinar y vigilar el sector salud y el Sistema General de Seguridad Social en Salud en nuestro Territorio</t>
  </si>
  <si>
    <t xml:space="preserve">Asistencias técnica y seguimiento a los planes de mejoramiento </t>
  </si>
  <si>
    <t>Realizar 75  Asistencia técnica y seguimiento a los planes de mejoramiento pactados en cada visita a los 25 municipios del departamento del Cesar.</t>
  </si>
  <si>
    <t>Mejorar 6 coberturas de los servicios de: Acueducto, Alcantarillado y Aseo, en el sector urbano.</t>
  </si>
  <si>
    <t xml:space="preserve">Número de coberturas urbanas mejoradas </t>
  </si>
  <si>
    <t>Ampliación de la capacidad de almacenamiento del acueducto urbano del municipio de Aguachica, Cesar</t>
  </si>
  <si>
    <t>Aumentar la capacidad de almacenamiento en el suministro de agua potable en la cabecera municipal de Aguachica</t>
  </si>
  <si>
    <t>Dar inicio a los contratos de obra e interventoría</t>
  </si>
  <si>
    <t>construcción y optimización del sistema de acueducto etapa 2, de la cabecera municipal de bosconia – departamento del cesar</t>
  </si>
  <si>
    <t>Optimizar la prestación del servicio de acueducto en la cabecera municipal de Bosconia departamento del Cesar</t>
  </si>
  <si>
    <t>El proyecto se encuentra en proceso de contratación</t>
  </si>
  <si>
    <t>Suministro e instalación de micromedidores en el casco urbano del municipio de Curumaní, departamento del Cesar</t>
  </si>
  <si>
    <t>Aumentar el control del suministro de agua potable en la Cabecera municipal de Curumaní Cesar</t>
  </si>
  <si>
    <t>Iniciar proceo de contratación</t>
  </si>
  <si>
    <t>Realizar los estudios y diseños en los sistemas de acueducto y alcantarillado en el sector urbano y rural.</t>
  </si>
  <si>
    <t>Numero de estudios y diseños de acueductos y alcantarillados realizados</t>
  </si>
  <si>
    <t>Estudios y diseños para la elaboración del Plan Maestro de alcantarillado sanitario del casco urbano del municipio de Bosconia - departamento del Cesar</t>
  </si>
  <si>
    <t>Elaborar el estudio para a elaboración del plan maestro de alcantarillado en el municipio de Bosconia Cesar</t>
  </si>
  <si>
    <t>Dar inicio al proyecto</t>
  </si>
  <si>
    <t>Estudios y diseños del alcantarillado en la Cabecera Urbana de El Paso departamento del Cesar</t>
  </si>
  <si>
    <t>Elaborar el estudio alcantarillado en la Cabecera Urbana de El Paso departamento del Cesar</t>
  </si>
  <si>
    <t xml:space="preserve">El proyecto se encuentra en revión para ser viabilizado por Planeación departamental </t>
  </si>
  <si>
    <t>Mejorar los servicios de acueducto y alcantarillado de 11 corregimientos del Departamento del Cesar.</t>
  </si>
  <si>
    <t>construcción y optimización del sistema de acueducto del corregimiento de casacará, etapa II, municipio de agustín codazzi, departamento del cesar</t>
  </si>
  <si>
    <t>Mejorar la cobertura del servicio de acueducto en el corregimiento de Casacará, municipio de Agustín Codazzi</t>
  </si>
  <si>
    <t>Se encUentra en fase de elaboración del proyecto</t>
  </si>
  <si>
    <t>Construcción del alcantarillado sanitario y planta de tratamiento de aguas residuales en el corregimiento de palenquillo municipio de Gamarra, departamento del Cesar</t>
  </si>
  <si>
    <t>Mejorar la cobertura y calidad del servicio de agua potable en el corregimiento de Palenquillo, municipio de Gamarra</t>
  </si>
  <si>
    <t>Elaboracion del proyecto</t>
  </si>
  <si>
    <t>AGUAS DEL CESAR</t>
  </si>
  <si>
    <t>JAIME JOSE GARCÉS 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</si>
</sst>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quot;$&quot;\ #,##0"/>
    <numFmt numFmtId="166" formatCode="[$$-240A]\ #,##0"/>
    <numFmt numFmtId="167" formatCode="&quot;$&quot;#,##0;[Red]\-&quot;$&quot;#,##0"/>
    <numFmt numFmtId="168" formatCode="&quot;$&quot;#,##0"/>
    <numFmt numFmtId="169" formatCode="&quot;$&quot;#,##0.00"/>
    <numFmt numFmtId="170"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28"/>
      <color theme="0"/>
      <name val="Calibri"/>
      <family val="2"/>
      <scheme val="minor"/>
    </font>
    <font>
      <b/>
      <sz val="18"/>
      <name val="Calibri"/>
      <family val="2"/>
      <scheme val="minor"/>
    </font>
    <font>
      <sz val="15"/>
      <name val="Calibri"/>
      <family val="2"/>
      <scheme val="minor"/>
    </font>
    <font>
      <b/>
      <sz val="12"/>
      <color theme="0"/>
      <name val="Arial Narrow"/>
      <family val="2"/>
    </font>
    <font>
      <sz val="10"/>
      <color theme="1"/>
      <name val="Calibri"/>
      <family val="2"/>
      <scheme val="minor"/>
    </font>
    <font>
      <sz val="10"/>
      <color theme="1"/>
      <name val="Arial"/>
      <family val="2"/>
    </font>
    <font>
      <sz val="10"/>
      <color rgb="FF000000"/>
      <name val="Calibri"/>
      <family val="2"/>
      <scheme val="minor"/>
    </font>
    <font>
      <sz val="10"/>
      <color theme="1"/>
      <name val="Times New Roman"/>
      <family val="1"/>
    </font>
    <font>
      <sz val="10"/>
      <color rgb="FF000000"/>
      <name val="Arial"/>
      <family val="2"/>
    </font>
    <font>
      <sz val="10"/>
      <name val="Arial Nova Cond Light"/>
      <family val="2"/>
    </font>
    <font>
      <sz val="10"/>
      <name val="Calibri"/>
      <family val="2"/>
      <scheme val="minor"/>
    </font>
    <font>
      <sz val="10"/>
      <color rgb="FFFF0000"/>
      <name val="Calibri"/>
      <family val="2"/>
      <scheme val="minor"/>
    </font>
    <font>
      <b/>
      <sz val="10"/>
      <color rgb="FF000000"/>
      <name val="Calibri"/>
      <family val="2"/>
      <scheme val="minor"/>
    </font>
    <font>
      <sz val="10"/>
      <color indexed="8"/>
      <name val="Arial"/>
      <family val="2"/>
    </font>
    <font>
      <sz val="11"/>
      <color rgb="FF000000"/>
      <name val="Arial"/>
      <family val="2"/>
    </font>
    <font>
      <sz val="11"/>
      <color rgb="FF000000"/>
      <name val="Calibri"/>
      <family val="2"/>
      <scheme val="minor"/>
    </font>
    <font>
      <sz val="10"/>
      <name val="Calibri"/>
      <family val="2"/>
    </font>
    <font>
      <sz val="11"/>
      <name val="Calibri"/>
      <family val="2"/>
    </font>
    <font>
      <sz val="11"/>
      <name val="Calibri"/>
      <family val="2"/>
      <scheme val="minor"/>
    </font>
    <font>
      <sz val="11"/>
      <color rgb="FF1D2228"/>
      <name val="Calibri"/>
      <family val="2"/>
      <scheme val="minor"/>
    </font>
    <font>
      <sz val="11"/>
      <color theme="1"/>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EF8543"/>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1"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bottom style="medium">
        <color rgb="FF000000"/>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22" fillId="0" borderId="0"/>
  </cellStyleXfs>
  <cellXfs count="301">
    <xf numFmtId="0" fontId="0" fillId="0" borderId="0" xfId="0"/>
    <xf numFmtId="0" fontId="5" fillId="2" borderId="0" xfId="0" applyFont="1" applyFill="1" applyAlignment="1">
      <alignment horizontal="center" vertical="center"/>
    </xf>
    <xf numFmtId="0" fontId="0" fillId="3" borderId="0" xfId="0" applyFill="1"/>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7" fillId="3" borderId="0" xfId="0" applyFont="1" applyFill="1"/>
    <xf numFmtId="0" fontId="7" fillId="0" borderId="0" xfId="0" applyFont="1"/>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9" fillId="3" borderId="1" xfId="0" applyFont="1" applyFill="1" applyBorder="1" applyAlignment="1">
      <alignment wrapText="1"/>
    </xf>
    <xf numFmtId="0" fontId="9" fillId="3" borderId="1" xfId="0" applyFont="1" applyFill="1" applyBorder="1"/>
    <xf numFmtId="0" fontId="9" fillId="3" borderId="1" xfId="0" applyFont="1" applyFill="1" applyBorder="1" applyAlignment="1">
      <alignment horizontal="left" wrapText="1"/>
    </xf>
    <xf numFmtId="0" fontId="9" fillId="3" borderId="1" xfId="0" applyFont="1" applyFill="1" applyBorder="1" applyAlignment="1">
      <alignment horizontal="left"/>
    </xf>
    <xf numFmtId="0" fontId="9" fillId="3" borderId="2" xfId="0" applyFont="1" applyFill="1" applyBorder="1"/>
    <xf numFmtId="164" fontId="9" fillId="3" borderId="1" xfId="4" applyFont="1" applyFill="1" applyBorder="1"/>
    <xf numFmtId="0" fontId="9" fillId="3" borderId="1" xfId="0" applyFont="1" applyFill="1" applyBorder="1" applyAlignment="1">
      <alignment horizontal="center"/>
    </xf>
    <xf numFmtId="0" fontId="9" fillId="3" borderId="0" xfId="0" applyFont="1" applyFill="1"/>
    <xf numFmtId="0" fontId="9" fillId="3" borderId="0" xfId="0" applyFont="1" applyFill="1" applyAlignment="1">
      <alignment horizontal="left"/>
    </xf>
    <xf numFmtId="0" fontId="9" fillId="3" borderId="0" xfId="0" applyFont="1" applyFill="1" applyAlignment="1">
      <alignment horizontal="left" wrapText="1"/>
    </xf>
    <xf numFmtId="0" fontId="9" fillId="3" borderId="11" xfId="0" applyFont="1" applyFill="1" applyBorder="1" applyAlignment="1">
      <alignment horizontal="justify" vertical="center" wrapText="1"/>
    </xf>
    <xf numFmtId="0" fontId="9" fillId="3" borderId="11" xfId="0" applyFont="1" applyFill="1" applyBorder="1" applyAlignment="1">
      <alignment horizontal="center" vertical="center"/>
    </xf>
    <xf numFmtId="0" fontId="9" fillId="3" borderId="7" xfId="0" applyFont="1" applyFill="1" applyBorder="1" applyAlignment="1">
      <alignment horizontal="justify" vertical="center" wrapText="1"/>
    </xf>
    <xf numFmtId="0" fontId="9" fillId="3" borderId="11" xfId="0" applyFont="1" applyFill="1" applyBorder="1" applyAlignment="1">
      <alignment horizontal="justify" vertical="center"/>
    </xf>
    <xf numFmtId="0" fontId="10" fillId="3" borderId="11" xfId="0" applyFont="1" applyFill="1" applyBorder="1" applyAlignment="1">
      <alignment horizontal="justify" vertical="center"/>
    </xf>
    <xf numFmtId="49" fontId="9" fillId="3" borderId="11" xfId="0" applyNumberFormat="1" applyFont="1" applyFill="1" applyBorder="1" applyAlignment="1">
      <alignment horizontal="center" vertical="center"/>
    </xf>
    <xf numFmtId="14" fontId="9" fillId="3" borderId="1" xfId="0" applyNumberFormat="1" applyFont="1" applyFill="1" applyBorder="1"/>
    <xf numFmtId="0" fontId="9" fillId="3" borderId="12" xfId="0" applyFont="1" applyFill="1" applyBorder="1" applyAlignment="1">
      <alignment horizontal="center" vertical="center"/>
    </xf>
    <xf numFmtId="41" fontId="11" fillId="3" borderId="1" xfId="2" applyFont="1" applyFill="1" applyBorder="1" applyAlignment="1">
      <alignment horizontal="center" vertical="center"/>
    </xf>
    <xf numFmtId="0" fontId="9" fillId="3" borderId="7" xfId="0" applyFont="1" applyFill="1" applyBorder="1" applyAlignment="1">
      <alignment horizontal="center" vertical="center"/>
    </xf>
    <xf numFmtId="0" fontId="9" fillId="3" borderId="7" xfId="0" applyFont="1" applyFill="1" applyBorder="1" applyAlignment="1">
      <alignment horizontal="justify" vertical="center"/>
    </xf>
    <xf numFmtId="0" fontId="10" fillId="3" borderId="7" xfId="0" applyFont="1" applyFill="1" applyBorder="1" applyAlignment="1">
      <alignment horizontal="justify" vertical="center"/>
    </xf>
    <xf numFmtId="49" fontId="9" fillId="3" borderId="7" xfId="0" applyNumberFormat="1" applyFont="1" applyFill="1" applyBorder="1" applyAlignment="1">
      <alignment horizontal="center" vertical="center"/>
    </xf>
    <xf numFmtId="0" fontId="10" fillId="3" borderId="1" xfId="0" applyFont="1" applyFill="1" applyBorder="1" applyAlignment="1">
      <alignment horizontal="justify" vertical="center"/>
    </xf>
    <xf numFmtId="0" fontId="9" fillId="3" borderId="8" xfId="0" applyFont="1" applyFill="1" applyBorder="1" applyAlignment="1">
      <alignment horizontal="center" vertical="center"/>
    </xf>
    <xf numFmtId="0" fontId="10" fillId="3" borderId="1" xfId="0" applyFont="1" applyFill="1" applyBorder="1" applyAlignment="1">
      <alignment horizontal="justify" vertical="justify"/>
    </xf>
    <xf numFmtId="0" fontId="9" fillId="3" borderId="11" xfId="0" applyFont="1" applyFill="1" applyBorder="1" applyAlignment="1">
      <alignment horizontal="center" vertical="center" wrapText="1"/>
    </xf>
    <xf numFmtId="41" fontId="9" fillId="3" borderId="11" xfId="2" applyFont="1" applyFill="1" applyBorder="1" applyAlignment="1">
      <alignment horizontal="center" vertical="center"/>
    </xf>
    <xf numFmtId="0" fontId="9" fillId="3" borderId="7" xfId="0" applyFont="1" applyFill="1" applyBorder="1" applyAlignment="1">
      <alignment horizontal="center" vertical="center" wrapText="1"/>
    </xf>
    <xf numFmtId="0" fontId="10" fillId="3" borderId="11" xfId="0" applyFont="1" applyFill="1" applyBorder="1" applyAlignment="1">
      <alignment horizontal="left" vertical="justify"/>
    </xf>
    <xf numFmtId="14" fontId="9" fillId="3" borderId="1" xfId="0" applyNumberFormat="1" applyFont="1" applyFill="1" applyBorder="1" applyAlignment="1">
      <alignment horizontal="right"/>
    </xf>
    <xf numFmtId="41" fontId="9" fillId="3" borderId="7" xfId="2" applyFont="1" applyFill="1" applyBorder="1" applyAlignment="1">
      <alignment horizontal="center" vertical="center"/>
    </xf>
    <xf numFmtId="0" fontId="10" fillId="3" borderId="1" xfId="0" applyFont="1" applyFill="1" applyBorder="1" applyAlignment="1">
      <alignment horizontal="left" vertical="justify"/>
    </xf>
    <xf numFmtId="0" fontId="9" fillId="3" borderId="9" xfId="0" applyFont="1" applyFill="1" applyBorder="1" applyAlignment="1">
      <alignment horizontal="center" vertical="center" wrapText="1"/>
    </xf>
    <xf numFmtId="49" fontId="9" fillId="3" borderId="11" xfId="0" applyNumberFormat="1" applyFont="1" applyFill="1" applyBorder="1" applyAlignment="1">
      <alignment horizontal="center"/>
    </xf>
    <xf numFmtId="41" fontId="9" fillId="3" borderId="11" xfId="2" applyFont="1" applyFill="1" applyBorder="1" applyAlignment="1">
      <alignment horizontal="center" vertical="center" wrapText="1"/>
    </xf>
    <xf numFmtId="49" fontId="9" fillId="3" borderId="7" xfId="0" applyNumberFormat="1" applyFont="1" applyFill="1" applyBorder="1" applyAlignment="1">
      <alignment horizontal="center"/>
    </xf>
    <xf numFmtId="0" fontId="9" fillId="3" borderId="9" xfId="0" applyFont="1" applyFill="1" applyBorder="1" applyAlignment="1">
      <alignment horizontal="center" vertical="center"/>
    </xf>
    <xf numFmtId="0" fontId="9" fillId="3" borderId="9" xfId="0" applyFont="1" applyFill="1" applyBorder="1" applyAlignment="1">
      <alignment horizontal="justify" vertical="center"/>
    </xf>
    <xf numFmtId="0" fontId="10" fillId="3" borderId="9" xfId="0" applyFont="1" applyFill="1" applyBorder="1" applyAlignment="1">
      <alignment horizontal="justify" vertical="center"/>
    </xf>
    <xf numFmtId="49" fontId="9" fillId="3" borderId="9" xfId="0" applyNumberFormat="1" applyFont="1" applyFill="1" applyBorder="1" applyAlignment="1">
      <alignment horizontal="center"/>
    </xf>
    <xf numFmtId="41" fontId="9" fillId="3" borderId="9" xfId="2" applyFont="1" applyFill="1" applyBorder="1" applyAlignment="1">
      <alignment horizontal="center" vertical="center"/>
    </xf>
    <xf numFmtId="49" fontId="9" fillId="3" borderId="7" xfId="0" applyNumberFormat="1" applyFont="1" applyFill="1" applyBorder="1" applyAlignment="1">
      <alignment horizontal="center"/>
    </xf>
    <xf numFmtId="41" fontId="9" fillId="3" borderId="7" xfId="2" applyFont="1" applyFill="1" applyBorder="1" applyAlignment="1">
      <alignment horizontal="center" vertical="center"/>
    </xf>
    <xf numFmtId="14" fontId="9" fillId="3" borderId="1" xfId="0" applyNumberFormat="1" applyFont="1" applyFill="1" applyBorder="1" applyAlignment="1">
      <alignment vertical="center"/>
    </xf>
    <xf numFmtId="49" fontId="9" fillId="3" borderId="9" xfId="0" applyNumberFormat="1" applyFont="1" applyFill="1" applyBorder="1" applyAlignment="1">
      <alignment horizontal="center" vertical="center"/>
    </xf>
    <xf numFmtId="0" fontId="9" fillId="3" borderId="12" xfId="0" applyFont="1" applyFill="1" applyBorder="1" applyAlignment="1">
      <alignment horizontal="justify" vertical="center" wrapText="1"/>
    </xf>
    <xf numFmtId="0" fontId="10" fillId="3" borderId="12" xfId="0" applyFont="1" applyFill="1" applyBorder="1" applyAlignment="1">
      <alignment horizontal="center" vertical="center"/>
    </xf>
    <xf numFmtId="0" fontId="10" fillId="3" borderId="12" xfId="0" applyFont="1" applyFill="1" applyBorder="1" applyAlignment="1">
      <alignment horizontal="justify" vertical="center"/>
    </xf>
    <xf numFmtId="0" fontId="9" fillId="3" borderId="8" xfId="0" applyFont="1" applyFill="1" applyBorder="1" applyAlignment="1">
      <alignment horizontal="justify" vertical="center"/>
    </xf>
    <xf numFmtId="0" fontId="10" fillId="3" borderId="8" xfId="0" applyFont="1" applyFill="1" applyBorder="1" applyAlignment="1">
      <alignment horizontal="center" vertical="center"/>
    </xf>
    <xf numFmtId="0" fontId="10" fillId="3" borderId="8" xfId="0" applyFont="1" applyFill="1" applyBorder="1" applyAlignment="1">
      <alignment horizontal="justify" vertical="center"/>
    </xf>
    <xf numFmtId="0" fontId="13" fillId="3" borderId="13" xfId="0" applyFont="1" applyFill="1" applyBorder="1" applyAlignment="1">
      <alignment horizontal="justify" vertical="center"/>
    </xf>
    <xf numFmtId="0" fontId="13" fillId="3" borderId="14" xfId="0" applyFont="1" applyFill="1" applyBorder="1" applyAlignment="1">
      <alignment horizontal="justify" vertical="center"/>
    </xf>
    <xf numFmtId="0" fontId="9" fillId="3" borderId="5" xfId="0" applyFont="1" applyFill="1" applyBorder="1" applyAlignment="1">
      <alignment horizontal="center" vertical="center"/>
    </xf>
    <xf numFmtId="0" fontId="9" fillId="3" borderId="5" xfId="0" applyFont="1" applyFill="1" applyBorder="1" applyAlignment="1">
      <alignment horizontal="justify" vertical="center"/>
    </xf>
    <xf numFmtId="0" fontId="10" fillId="3" borderId="5" xfId="0" applyFont="1" applyFill="1" applyBorder="1" applyAlignment="1">
      <alignment horizontal="center" vertical="center"/>
    </xf>
    <xf numFmtId="0" fontId="10" fillId="3" borderId="5" xfId="0" applyFont="1" applyFill="1" applyBorder="1" applyAlignment="1">
      <alignment horizontal="justify" vertical="center"/>
    </xf>
    <xf numFmtId="0" fontId="13" fillId="3" borderId="15" xfId="0" applyFont="1" applyFill="1" applyBorder="1" applyAlignment="1">
      <alignment horizontal="justify" vertical="center"/>
    </xf>
    <xf numFmtId="14" fontId="9" fillId="3" borderId="6" xfId="0" applyNumberFormat="1" applyFont="1" applyFill="1" applyBorder="1" applyAlignment="1">
      <alignment vertical="center"/>
    </xf>
    <xf numFmtId="0" fontId="14" fillId="3" borderId="1" xfId="0" applyFont="1" applyFill="1" applyBorder="1" applyAlignment="1">
      <alignment horizontal="center" vertical="center" wrapText="1"/>
    </xf>
    <xf numFmtId="0" fontId="9" fillId="3" borderId="16" xfId="0" applyFont="1" applyFill="1" applyBorder="1" applyAlignment="1">
      <alignment horizontal="justify" vertical="center"/>
    </xf>
    <xf numFmtId="0" fontId="9" fillId="3" borderId="9" xfId="0" applyFont="1" applyFill="1" applyBorder="1"/>
    <xf numFmtId="0" fontId="10" fillId="3" borderId="11" xfId="0" applyFont="1" applyFill="1" applyBorder="1" applyAlignment="1">
      <alignment horizontal="center" vertical="center"/>
    </xf>
    <xf numFmtId="0" fontId="13" fillId="3" borderId="1" xfId="0" applyFont="1" applyFill="1" applyBorder="1" applyAlignment="1">
      <alignment horizontal="justify" vertical="center"/>
    </xf>
    <xf numFmtId="0" fontId="9" fillId="3" borderId="10" xfId="0" applyFont="1" applyFill="1" applyBorder="1" applyAlignment="1">
      <alignment horizontal="justify" vertical="center"/>
    </xf>
    <xf numFmtId="0" fontId="10" fillId="3" borderId="7"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 xfId="0" applyFont="1" applyFill="1" applyBorder="1" applyAlignment="1">
      <alignment horizontal="justify" vertical="justify"/>
    </xf>
    <xf numFmtId="0" fontId="9" fillId="3" borderId="17" xfId="0" applyFont="1" applyFill="1" applyBorder="1" applyAlignment="1">
      <alignment horizontal="justify" vertical="center"/>
    </xf>
    <xf numFmtId="14" fontId="9" fillId="3" borderId="4" xfId="0" applyNumberFormat="1" applyFont="1" applyFill="1" applyBorder="1"/>
    <xf numFmtId="0" fontId="10" fillId="3" borderId="7" xfId="0" applyFont="1" applyFill="1" applyBorder="1" applyAlignment="1">
      <alignment horizontal="justify" vertical="justify"/>
    </xf>
    <xf numFmtId="0" fontId="10" fillId="3" borderId="9"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 fontId="9"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xf>
    <xf numFmtId="0" fontId="9" fillId="3" borderId="2" xfId="0" applyFont="1" applyFill="1" applyBorder="1" applyAlignment="1">
      <alignment horizontal="center" vertical="center"/>
    </xf>
    <xf numFmtId="165" fontId="9" fillId="3"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0" fontId="9" fillId="3" borderId="1" xfId="0" applyFont="1" applyFill="1" applyBorder="1" applyAlignment="1">
      <alignment horizontal="right" vertical="center" wrapText="1"/>
    </xf>
    <xf numFmtId="0" fontId="15" fillId="3" borderId="18" xfId="0" applyFont="1" applyFill="1" applyBorder="1" applyAlignment="1">
      <alignment horizontal="justify" vertical="center" wrapText="1"/>
    </xf>
    <xf numFmtId="0" fontId="9" fillId="3" borderId="11" xfId="0" applyFont="1" applyFill="1" applyBorder="1" applyAlignment="1">
      <alignment horizontal="right" vertical="center" wrapText="1"/>
    </xf>
    <xf numFmtId="3" fontId="9" fillId="3" borderId="19" xfId="0" applyNumberFormat="1" applyFont="1" applyFill="1" applyBorder="1" applyAlignment="1">
      <alignment horizontal="center" vertical="center"/>
    </xf>
    <xf numFmtId="0" fontId="9" fillId="3" borderId="1" xfId="0" applyFont="1" applyFill="1" applyBorder="1" applyAlignment="1">
      <alignment horizontal="justify" vertical="center" wrapText="1"/>
    </xf>
    <xf numFmtId="0" fontId="9" fillId="3" borderId="1" xfId="0" applyFont="1" applyFill="1" applyBorder="1" applyAlignment="1">
      <alignment horizontal="justify" vertical="center"/>
    </xf>
    <xf numFmtId="14" fontId="9" fillId="3" borderId="11" xfId="0" applyNumberFormat="1" applyFont="1" applyFill="1" applyBorder="1" applyAlignment="1">
      <alignment horizontal="justify" vertical="center"/>
    </xf>
    <xf numFmtId="0" fontId="9" fillId="3" borderId="2" xfId="0" applyFont="1" applyFill="1" applyBorder="1" applyAlignment="1">
      <alignment horizontal="justify" vertical="center"/>
    </xf>
    <xf numFmtId="44" fontId="15" fillId="3" borderId="1" xfId="3"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9" fillId="3" borderId="1" xfId="0" applyFont="1" applyFill="1" applyBorder="1" applyAlignment="1">
      <alignment horizontal="right" vertical="center"/>
    </xf>
    <xf numFmtId="3" fontId="9" fillId="3" borderId="20" xfId="0" applyNumberFormat="1" applyFont="1" applyFill="1" applyBorder="1" applyAlignment="1">
      <alignment horizontal="center" vertical="center"/>
    </xf>
    <xf numFmtId="0" fontId="15" fillId="3" borderId="2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5" fillId="3" borderId="1" xfId="0" applyFont="1" applyFill="1" applyBorder="1" applyAlignment="1">
      <alignment horizontal="justify" vertical="center"/>
    </xf>
    <xf numFmtId="0" fontId="15" fillId="3" borderId="16" xfId="0" applyFont="1" applyFill="1" applyBorder="1" applyAlignment="1">
      <alignment horizontal="justify" vertical="center" wrapText="1"/>
    </xf>
    <xf numFmtId="0" fontId="9" fillId="3" borderId="9" xfId="0" applyFont="1" applyFill="1" applyBorder="1" applyAlignment="1">
      <alignment horizontal="right" vertical="center" wrapText="1"/>
    </xf>
    <xf numFmtId="0" fontId="9" fillId="3" borderId="9" xfId="0" applyFont="1" applyFill="1" applyBorder="1" applyAlignment="1">
      <alignment horizontal="center" vertical="center"/>
    </xf>
    <xf numFmtId="44" fontId="9" fillId="3" borderId="1" xfId="3" applyFont="1" applyFill="1" applyBorder="1" applyAlignment="1">
      <alignment horizontal="justify" vertical="center"/>
    </xf>
    <xf numFmtId="0" fontId="11" fillId="3" borderId="4" xfId="0" applyFont="1" applyFill="1" applyBorder="1" applyAlignment="1">
      <alignment horizontal="justify" vertical="center" wrapText="1"/>
    </xf>
    <xf numFmtId="0" fontId="15" fillId="3" borderId="11"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11" xfId="0" applyFont="1" applyFill="1" applyBorder="1" applyAlignment="1">
      <alignment horizontal="center" vertical="center" wrapText="1"/>
    </xf>
    <xf numFmtId="0" fontId="9" fillId="3" borderId="22" xfId="0" applyFont="1" applyFill="1" applyBorder="1" applyAlignment="1">
      <alignment horizontal="justify" vertical="center" wrapText="1"/>
    </xf>
    <xf numFmtId="0" fontId="9" fillId="3" borderId="1" xfId="0" applyFont="1" applyFill="1" applyBorder="1" applyAlignment="1">
      <alignment vertical="center"/>
    </xf>
    <xf numFmtId="0" fontId="9" fillId="3" borderId="1" xfId="0" applyFont="1" applyFill="1" applyBorder="1" applyAlignment="1">
      <alignment horizontal="left" vertical="center" wrapText="1"/>
    </xf>
    <xf numFmtId="0" fontId="9" fillId="3" borderId="1" xfId="0" applyFont="1" applyFill="1" applyBorder="1" applyAlignment="1">
      <alignment vertical="center" wrapText="1"/>
    </xf>
    <xf numFmtId="165" fontId="9" fillId="3" borderId="1" xfId="0" applyNumberFormat="1" applyFont="1" applyFill="1" applyBorder="1"/>
    <xf numFmtId="0" fontId="16" fillId="3" borderId="1" xfId="0" applyFont="1" applyFill="1" applyBorder="1"/>
    <xf numFmtId="164" fontId="9" fillId="3" borderId="1" xfId="4" applyFont="1" applyFill="1" applyBorder="1" applyAlignment="1">
      <alignment vertical="center"/>
    </xf>
    <xf numFmtId="164" fontId="9" fillId="3" borderId="1" xfId="4" applyFont="1" applyFill="1" applyBorder="1" applyAlignment="1">
      <alignment horizontal="right" vertical="center"/>
    </xf>
    <xf numFmtId="0" fontId="9" fillId="3" borderId="2" xfId="0" applyFont="1" applyFill="1" applyBorder="1" applyAlignment="1">
      <alignment horizontal="center"/>
    </xf>
    <xf numFmtId="0" fontId="11" fillId="3" borderId="23" xfId="0" applyFont="1" applyFill="1" applyBorder="1" applyAlignment="1">
      <alignment horizontal="justify" vertical="center" wrapText="1"/>
    </xf>
    <xf numFmtId="0" fontId="9" fillId="3" borderId="0" xfId="0" applyFont="1" applyFill="1" applyAlignment="1">
      <alignment vertical="center" wrapText="1"/>
    </xf>
    <xf numFmtId="3" fontId="9" fillId="3" borderId="1" xfId="0" applyNumberFormat="1" applyFont="1" applyFill="1" applyBorder="1" applyAlignment="1">
      <alignment vertical="center"/>
    </xf>
    <xf numFmtId="0" fontId="11" fillId="3" borderId="0" xfId="0" applyFont="1" applyFill="1" applyAlignment="1">
      <alignment vertical="center" wrapText="1"/>
    </xf>
    <xf numFmtId="0" fontId="9" fillId="3" borderId="0" xfId="0" applyFont="1" applyFill="1" applyAlignment="1">
      <alignment wrapText="1"/>
    </xf>
    <xf numFmtId="0" fontId="17" fillId="3" borderId="1" xfId="0" applyFont="1" applyFill="1" applyBorder="1" applyAlignment="1">
      <alignment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0" fontId="14" fillId="3" borderId="9" xfId="0" applyFont="1" applyFill="1" applyBorder="1" applyAlignment="1">
      <alignment horizontal="left" vertical="top" wrapText="1"/>
    </xf>
    <xf numFmtId="0" fontId="15" fillId="3" borderId="1" xfId="0" applyFont="1" applyFill="1" applyBorder="1" applyAlignment="1">
      <alignment horizontal="left" vertical="top"/>
    </xf>
    <xf numFmtId="0" fontId="15" fillId="3" borderId="1" xfId="0" applyFont="1" applyFill="1" applyBorder="1" applyAlignment="1">
      <alignment horizontal="left" vertical="top" wrapText="1"/>
    </xf>
    <xf numFmtId="0" fontId="15" fillId="3" borderId="1" xfId="0" applyFont="1" applyFill="1" applyBorder="1" applyAlignment="1">
      <alignment horizontal="center" vertical="top" wrapText="1"/>
    </xf>
    <xf numFmtId="0" fontId="15" fillId="3" borderId="1" xfId="0" applyFont="1" applyFill="1" applyBorder="1" applyAlignment="1">
      <alignment vertical="top" wrapText="1"/>
    </xf>
    <xf numFmtId="14" fontId="15" fillId="3" borderId="1" xfId="0" applyNumberFormat="1" applyFont="1" applyFill="1" applyBorder="1" applyAlignment="1">
      <alignment vertical="top"/>
    </xf>
    <xf numFmtId="0" fontId="15" fillId="3" borderId="2" xfId="0" applyFont="1" applyFill="1" applyBorder="1" applyAlignment="1">
      <alignment vertical="top"/>
    </xf>
    <xf numFmtId="4" fontId="15" fillId="3" borderId="1" xfId="0" applyNumberFormat="1" applyFont="1" applyFill="1" applyBorder="1" applyAlignment="1">
      <alignment vertical="top"/>
    </xf>
    <xf numFmtId="0" fontId="15" fillId="3" borderId="1" xfId="0" applyFont="1" applyFill="1" applyBorder="1" applyAlignment="1">
      <alignment horizontal="center" vertical="top"/>
    </xf>
    <xf numFmtId="0" fontId="14" fillId="3" borderId="9"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wrapText="1"/>
    </xf>
    <xf numFmtId="0" fontId="15" fillId="3" borderId="2" xfId="0" applyFont="1" applyFill="1" applyBorder="1"/>
    <xf numFmtId="0" fontId="15" fillId="3" borderId="1" xfId="0" applyFont="1" applyFill="1" applyBorder="1"/>
    <xf numFmtId="0" fontId="15" fillId="3" borderId="1" xfId="0" applyFont="1" applyFill="1" applyBorder="1" applyAlignment="1">
      <alignment horizontal="center"/>
    </xf>
    <xf numFmtId="0" fontId="15" fillId="3" borderId="1" xfId="0" applyFont="1" applyFill="1" applyBorder="1" applyAlignment="1">
      <alignment horizontal="left"/>
    </xf>
    <xf numFmtId="0" fontId="15" fillId="3" borderId="1" xfId="0" applyFont="1" applyFill="1" applyBorder="1" applyAlignment="1">
      <alignment horizontal="left" wrapText="1"/>
    </xf>
    <xf numFmtId="14" fontId="15" fillId="3" borderId="1" xfId="0" applyNumberFormat="1" applyFont="1" applyFill="1" applyBorder="1"/>
    <xf numFmtId="3" fontId="15" fillId="3" borderId="1" xfId="0" applyNumberFormat="1" applyFont="1" applyFill="1" applyBorder="1"/>
    <xf numFmtId="9" fontId="15" fillId="3" borderId="1" xfId="0" applyNumberFormat="1" applyFont="1" applyFill="1" applyBorder="1" applyAlignment="1">
      <alignment horizontal="center" vertical="center" wrapText="1"/>
    </xf>
    <xf numFmtId="4" fontId="15" fillId="3" borderId="1" xfId="0" applyNumberFormat="1" applyFont="1" applyFill="1" applyBorder="1"/>
    <xf numFmtId="0" fontId="13"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43" fontId="9" fillId="3" borderId="11" xfId="1" applyFont="1" applyFill="1" applyBorder="1" applyAlignment="1">
      <alignment horizontal="center"/>
    </xf>
    <xf numFmtId="43" fontId="9" fillId="3" borderId="7" xfId="1" applyFont="1" applyFill="1" applyBorder="1" applyAlignment="1">
      <alignment horizontal="center"/>
    </xf>
    <xf numFmtId="0" fontId="9" fillId="3" borderId="1" xfId="0" applyFont="1" applyFill="1" applyBorder="1" applyAlignment="1">
      <alignment horizontal="left" vertical="justify"/>
    </xf>
    <xf numFmtId="43" fontId="9" fillId="3" borderId="9" xfId="1" applyFont="1" applyFill="1" applyBorder="1" applyAlignment="1">
      <alignment horizontal="center"/>
    </xf>
    <xf numFmtId="43" fontId="9" fillId="3" borderId="11" xfId="1" applyFont="1" applyFill="1" applyBorder="1" applyAlignment="1">
      <alignment horizontal="center" vertical="center"/>
    </xf>
    <xf numFmtId="43" fontId="9" fillId="3" borderId="9" xfId="1" applyFont="1" applyFill="1" applyBorder="1" applyAlignment="1">
      <alignment horizontal="center" vertical="center"/>
    </xf>
    <xf numFmtId="43" fontId="9" fillId="3" borderId="1" xfId="1" applyFont="1" applyFill="1" applyBorder="1"/>
    <xf numFmtId="0" fontId="9" fillId="3" borderId="1" xfId="0" applyFont="1" applyFill="1" applyBorder="1" applyAlignment="1">
      <alignment vertical="top" wrapText="1"/>
    </xf>
    <xf numFmtId="0" fontId="18" fillId="3" borderId="1" xfId="0" applyFont="1" applyFill="1" applyBorder="1" applyAlignment="1">
      <alignment horizontal="justify" vertical="center" wrapText="1"/>
    </xf>
    <xf numFmtId="14" fontId="9" fillId="3" borderId="1"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wrapText="1"/>
    </xf>
    <xf numFmtId="0" fontId="9" fillId="3" borderId="9" xfId="0" applyFont="1" applyFill="1" applyBorder="1" applyAlignment="1">
      <alignment horizontal="center" vertical="center" wrapText="1"/>
    </xf>
    <xf numFmtId="0" fontId="9" fillId="3" borderId="1" xfId="0" applyFont="1" applyFill="1" applyBorder="1" applyAlignment="1">
      <alignment horizontal="left" vertical="center"/>
    </xf>
    <xf numFmtId="0" fontId="9" fillId="3" borderId="0" xfId="0" applyFont="1" applyFill="1" applyAlignment="1">
      <alignment horizontal="justify" vertical="center"/>
    </xf>
    <xf numFmtId="49" fontId="9" fillId="3" borderId="9" xfId="0" applyNumberFormat="1" applyFont="1" applyFill="1" applyBorder="1" applyAlignment="1">
      <alignment horizontal="center" vertical="center"/>
    </xf>
    <xf numFmtId="0" fontId="9" fillId="3" borderId="9" xfId="0" applyFont="1" applyFill="1" applyBorder="1" applyAlignment="1">
      <alignment horizontal="left" vertical="center"/>
    </xf>
    <xf numFmtId="166" fontId="9" fillId="3" borderId="9" xfId="0" applyNumberFormat="1" applyFont="1" applyFill="1" applyBorder="1" applyAlignment="1">
      <alignment horizontal="center" vertical="center"/>
    </xf>
    <xf numFmtId="0" fontId="9" fillId="3" borderId="0" xfId="0" applyFont="1" applyFill="1" applyAlignment="1">
      <alignment horizontal="left" vertical="center" wrapText="1"/>
    </xf>
    <xf numFmtId="167" fontId="9" fillId="3" borderId="1" xfId="2"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168" fontId="9" fillId="3" borderId="1" xfId="0" applyNumberFormat="1" applyFont="1" applyFill="1" applyBorder="1" applyAlignment="1">
      <alignment horizontal="center" vertical="center"/>
    </xf>
    <xf numFmtId="0" fontId="14" fillId="3" borderId="18" xfId="0" applyFont="1" applyFill="1" applyBorder="1" applyAlignment="1">
      <alignment horizontal="center" vertical="center" wrapText="1"/>
    </xf>
    <xf numFmtId="0" fontId="9" fillId="3" borderId="2" xfId="0" applyFont="1" applyFill="1"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 xfId="0" applyBorder="1"/>
    <xf numFmtId="0" fontId="0" fillId="0" borderId="1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7" fontId="0" fillId="0" borderId="1" xfId="0" applyNumberFormat="1" applyBorder="1" applyAlignment="1">
      <alignment horizontal="center" vertical="center"/>
    </xf>
    <xf numFmtId="164" fontId="0" fillId="0" borderId="11" xfId="4" applyFont="1" applyBorder="1" applyAlignment="1">
      <alignment horizontal="center" vertical="center"/>
    </xf>
    <xf numFmtId="0" fontId="0" fillId="3" borderId="11" xfId="0" applyFill="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xf>
    <xf numFmtId="164" fontId="0" fillId="0" borderId="7" xfId="4" applyFont="1" applyBorder="1" applyAlignment="1">
      <alignment horizontal="center" vertical="center"/>
    </xf>
    <xf numFmtId="0" fontId="0" fillId="3" borderId="7" xfId="0" applyFill="1" applyBorder="1" applyAlignment="1">
      <alignment horizontal="center" vertical="center"/>
    </xf>
    <xf numFmtId="17" fontId="0" fillId="0" borderId="1"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xf>
    <xf numFmtId="164" fontId="0" fillId="0" borderId="9" xfId="4" applyFont="1" applyBorder="1" applyAlignment="1">
      <alignment horizontal="center" vertical="center"/>
    </xf>
    <xf numFmtId="0" fontId="0" fillId="3" borderId="9" xfId="0" applyFill="1" applyBorder="1" applyAlignment="1">
      <alignment horizontal="center" vertical="center"/>
    </xf>
    <xf numFmtId="0" fontId="19" fillId="0" borderId="11" xfId="0" applyFont="1" applyBorder="1" applyAlignment="1">
      <alignment horizontal="center" vertical="center" wrapText="1" readingOrder="1"/>
    </xf>
    <xf numFmtId="0" fontId="19" fillId="0" borderId="7" xfId="0" applyFont="1" applyBorder="1" applyAlignment="1">
      <alignment horizontal="center" vertical="center" wrapText="1" readingOrder="1"/>
    </xf>
    <xf numFmtId="0" fontId="19" fillId="0" borderId="9" xfId="0" applyFont="1" applyBorder="1" applyAlignment="1">
      <alignment horizontal="center" vertical="center" wrapText="1" readingOrder="1"/>
    </xf>
    <xf numFmtId="0" fontId="20"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167" fontId="0" fillId="0" borderId="11" xfId="0" applyNumberFormat="1" applyBorder="1" applyAlignment="1">
      <alignment horizontal="center" vertical="center"/>
    </xf>
    <xf numFmtId="1" fontId="0" fillId="0" borderId="11" xfId="0" applyNumberFormat="1" applyBorder="1" applyAlignment="1">
      <alignment horizontal="center" vertical="center"/>
    </xf>
    <xf numFmtId="169" fontId="0" fillId="0" borderId="11" xfId="4" applyNumberFormat="1" applyFont="1" applyBorder="1" applyAlignment="1">
      <alignment horizontal="center" vertical="center"/>
    </xf>
    <xf numFmtId="0" fontId="0" fillId="3" borderId="11" xfId="0" applyFill="1" applyBorder="1" applyAlignment="1">
      <alignment horizontal="center" vertical="center" wrapText="1"/>
    </xf>
    <xf numFmtId="1" fontId="0" fillId="0" borderId="7" xfId="0" applyNumberFormat="1" applyBorder="1" applyAlignment="1">
      <alignment horizontal="center" vertical="center"/>
    </xf>
    <xf numFmtId="169" fontId="0" fillId="0" borderId="7" xfId="4" applyNumberFormat="1" applyFont="1" applyBorder="1" applyAlignment="1">
      <alignment horizontal="center" vertical="center"/>
    </xf>
    <xf numFmtId="0" fontId="0" fillId="3" borderId="7" xfId="0" applyFill="1" applyBorder="1" applyAlignment="1">
      <alignment horizontal="center" vertical="center" wrapText="1"/>
    </xf>
    <xf numFmtId="1" fontId="0" fillId="0" borderId="9" xfId="0" applyNumberFormat="1" applyBorder="1" applyAlignment="1">
      <alignment horizontal="center" vertical="center"/>
    </xf>
    <xf numFmtId="169" fontId="0" fillId="0" borderId="9" xfId="4" applyNumberFormat="1" applyFont="1" applyBorder="1" applyAlignment="1">
      <alignment horizontal="center" vertical="center"/>
    </xf>
    <xf numFmtId="0" fontId="0" fillId="3" borderId="9" xfId="0" applyFill="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2" fontId="0" fillId="3" borderId="1" xfId="1" applyNumberFormat="1" applyFont="1" applyFill="1"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vertical="center"/>
    </xf>
    <xf numFmtId="0" fontId="0" fillId="0" borderId="1" xfId="0" applyBorder="1" applyAlignment="1">
      <alignment vertical="center"/>
    </xf>
    <xf numFmtId="44" fontId="0" fillId="0" borderId="1" xfId="3"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0" fontId="0" fillId="0" borderId="1" xfId="0" applyBorder="1" applyAlignment="1">
      <alignment horizontal="justify" vertical="center"/>
    </xf>
    <xf numFmtId="0" fontId="0" fillId="3" borderId="1" xfId="0" applyFill="1" applyBorder="1" applyAlignment="1">
      <alignment horizontal="justify" vertical="center"/>
    </xf>
    <xf numFmtId="14" fontId="0" fillId="0" borderId="1" xfId="0" applyNumberFormat="1" applyBorder="1" applyAlignment="1">
      <alignment horizontal="center" vertical="center"/>
    </xf>
    <xf numFmtId="1" fontId="0" fillId="0" borderId="11" xfId="0" applyNumberFormat="1" applyBorder="1" applyAlignment="1">
      <alignment horizontal="center" vertical="center" wrapText="1"/>
    </xf>
    <xf numFmtId="0" fontId="0" fillId="3" borderId="1" xfId="0" applyFill="1" applyBorder="1" applyAlignment="1">
      <alignment vertical="center" wrapText="1"/>
    </xf>
    <xf numFmtId="14" fontId="0" fillId="0" borderId="1" xfId="0" applyNumberFormat="1" applyBorder="1"/>
    <xf numFmtId="0" fontId="0" fillId="0" borderId="2" xfId="0" applyBorder="1"/>
    <xf numFmtId="3" fontId="0" fillId="0" borderId="1" xfId="0" applyNumberFormat="1" applyBorder="1"/>
    <xf numFmtId="0" fontId="0" fillId="3" borderId="1" xfId="0" applyFill="1" applyBorder="1" applyAlignment="1">
      <alignment horizontal="center"/>
    </xf>
    <xf numFmtId="1" fontId="0" fillId="0" borderId="7" xfId="0" applyNumberFormat="1" applyBorder="1" applyAlignment="1">
      <alignment horizontal="center" vertical="center" wrapText="1"/>
    </xf>
    <xf numFmtId="3" fontId="0" fillId="0" borderId="1" xfId="0" applyNumberFormat="1" applyBorder="1" applyAlignment="1">
      <alignment vertical="center" wrapText="1"/>
    </xf>
    <xf numFmtId="1" fontId="0" fillId="0" borderId="9" xfId="0" applyNumberFormat="1" applyBorder="1" applyAlignment="1">
      <alignment horizontal="center" vertical="center" wrapText="1"/>
    </xf>
    <xf numFmtId="0" fontId="0" fillId="0" borderId="1" xfId="0" applyBorder="1" applyAlignment="1">
      <alignment vertical="center" wrapText="1"/>
    </xf>
    <xf numFmtId="0" fontId="21" fillId="3" borderId="11"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0" fillId="3" borderId="1" xfId="0" applyFill="1" applyBorder="1" applyAlignment="1">
      <alignment horizontal="left"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9" xfId="0" applyFont="1" applyBorder="1" applyAlignment="1">
      <alignment vertical="center" wrapText="1"/>
    </xf>
    <xf numFmtId="3" fontId="0" fillId="0" borderId="9" xfId="0" applyNumberFormat="1" applyBorder="1" applyAlignment="1">
      <alignment vertical="center" wrapText="1"/>
    </xf>
    <xf numFmtId="0" fontId="22" fillId="0" borderId="9" xfId="0" applyFont="1" applyBorder="1" applyAlignment="1">
      <alignment horizontal="center" vertical="center" wrapText="1"/>
    </xf>
    <xf numFmtId="1" fontId="0" fillId="3" borderId="11"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1" fontId="0" fillId="3" borderId="9" xfId="0" applyNumberForma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9" xfId="0" applyFont="1" applyFill="1" applyBorder="1" applyAlignment="1">
      <alignment vertical="center" wrapText="1"/>
    </xf>
    <xf numFmtId="0" fontId="22" fillId="3" borderId="7" xfId="0" applyFont="1" applyFill="1" applyBorder="1" applyAlignment="1">
      <alignment horizontal="center" vertical="center" wrapText="1"/>
    </xf>
    <xf numFmtId="0" fontId="22" fillId="3" borderId="1" xfId="0" applyFont="1" applyFill="1" applyBorder="1" applyAlignment="1">
      <alignment vertical="center" wrapText="1"/>
    </xf>
    <xf numFmtId="0" fontId="13" fillId="3" borderId="1" xfId="0" applyFont="1" applyFill="1" applyBorder="1" applyAlignment="1">
      <alignment horizontal="left" vertical="center" wrapText="1"/>
    </xf>
    <xf numFmtId="0" fontId="22" fillId="3" borderId="9" xfId="0" applyFont="1" applyFill="1" applyBorder="1" applyAlignment="1">
      <alignment horizontal="center" vertical="center" wrapText="1"/>
    </xf>
    <xf numFmtId="0" fontId="21" fillId="0" borderId="4" xfId="0" applyFont="1" applyBorder="1" applyAlignment="1">
      <alignment horizontal="left" vertical="center" wrapText="1"/>
    </xf>
    <xf numFmtId="3" fontId="0" fillId="0" borderId="7" xfId="0" applyNumberFormat="1" applyBorder="1" applyAlignment="1">
      <alignment vertical="center" wrapText="1"/>
    </xf>
    <xf numFmtId="0" fontId="23" fillId="3" borderId="1" xfId="0" applyFont="1" applyFill="1" applyBorder="1" applyAlignment="1">
      <alignment vertical="center" wrapText="1"/>
    </xf>
    <xf numFmtId="0" fontId="22" fillId="3" borderId="1" xfId="0" applyFont="1" applyFill="1" applyBorder="1" applyAlignment="1">
      <alignment horizontal="center" vertical="center" wrapText="1"/>
    </xf>
    <xf numFmtId="0" fontId="24" fillId="3" borderId="1" xfId="0" applyFont="1" applyFill="1" applyBorder="1" applyAlignment="1">
      <alignment horizontal="justify" vertical="center"/>
    </xf>
    <xf numFmtId="0" fontId="24" fillId="3" borderId="0" xfId="0" applyFont="1" applyFill="1" applyAlignment="1">
      <alignment horizontal="justify" vertical="center"/>
    </xf>
    <xf numFmtId="0" fontId="22" fillId="0" borderId="4" xfId="0" applyFont="1" applyBorder="1" applyAlignment="1">
      <alignment horizontal="left" vertical="center" wrapText="1"/>
    </xf>
    <xf numFmtId="0" fontId="0" fillId="0" borderId="1" xfId="0" applyBorder="1" applyAlignment="1">
      <alignment wrapText="1"/>
    </xf>
    <xf numFmtId="170" fontId="25" fillId="3" borderId="1" xfId="0" applyNumberFormat="1"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0" fillId="0" borderId="9" xfId="0" applyBorder="1" applyAlignment="1">
      <alignment horizontal="center" vertical="center"/>
    </xf>
    <xf numFmtId="0" fontId="0" fillId="0" borderId="9" xfId="0" applyBorder="1" applyAlignment="1">
      <alignment horizontal="center" vertical="center" wrapText="1"/>
    </xf>
    <xf numFmtId="0" fontId="23" fillId="0" borderId="11" xfId="0" applyFont="1" applyBorder="1" applyAlignment="1">
      <alignment horizontal="center" vertical="center" wrapText="1"/>
    </xf>
    <xf numFmtId="0" fontId="0" fillId="0" borderId="9" xfId="0" applyBorder="1" applyAlignment="1">
      <alignment vertical="center" wrapText="1"/>
    </xf>
    <xf numFmtId="0" fontId="23" fillId="3" borderId="11" xfId="5" applyFont="1" applyFill="1" applyBorder="1" applyAlignment="1">
      <alignment horizontal="center" vertical="center" wrapText="1"/>
    </xf>
    <xf numFmtId="169" fontId="10" fillId="3" borderId="1" xfId="0" applyNumberFormat="1" applyFont="1" applyFill="1" applyBorder="1" applyAlignment="1">
      <alignment horizontal="justify" vertical="center" wrapText="1"/>
    </xf>
    <xf numFmtId="0" fontId="23" fillId="3" borderId="7" xfId="5" applyFont="1" applyFill="1" applyBorder="1" applyAlignment="1">
      <alignment horizontal="center" vertical="center" wrapText="1"/>
    </xf>
    <xf numFmtId="0" fontId="23" fillId="3" borderId="1" xfId="5" applyFont="1" applyFill="1" applyBorder="1" applyAlignment="1">
      <alignment horizontal="center" vertical="center" wrapText="1"/>
    </xf>
    <xf numFmtId="0" fontId="0" fillId="0" borderId="11" xfId="0" applyBorder="1" applyAlignment="1">
      <alignment horizontal="left" vertical="center"/>
    </xf>
    <xf numFmtId="0" fontId="0" fillId="0" borderId="1" xfId="0" applyBorder="1" applyAlignment="1">
      <alignment horizontal="left" wrapText="1"/>
    </xf>
    <xf numFmtId="1" fontId="0" fillId="0" borderId="1" xfId="0" applyNumberFormat="1" applyBorder="1" applyAlignment="1">
      <alignment horizontal="left"/>
    </xf>
    <xf numFmtId="0" fontId="3" fillId="0" borderId="1" xfId="0" applyFont="1" applyBorder="1"/>
    <xf numFmtId="0" fontId="0" fillId="0" borderId="7" xfId="0" applyBorder="1" applyAlignment="1">
      <alignment horizontal="left" vertical="center"/>
    </xf>
    <xf numFmtId="4" fontId="0" fillId="0" borderId="1" xfId="0" applyNumberFormat="1" applyBorder="1"/>
    <xf numFmtId="0" fontId="0" fillId="0" borderId="9" xfId="0" applyBorder="1" applyAlignment="1">
      <alignment horizontal="left" vertical="center"/>
    </xf>
    <xf numFmtId="0" fontId="0" fillId="0" borderId="11" xfId="0" applyBorder="1" applyAlignment="1">
      <alignment horizontal="left" vertical="center" wrapText="1"/>
    </xf>
    <xf numFmtId="0" fontId="0" fillId="0" borderId="1" xfId="0" applyBorder="1" applyAlignment="1">
      <alignment horizontal="left"/>
    </xf>
    <xf numFmtId="0" fontId="0" fillId="0" borderId="9" xfId="0" applyBorder="1" applyAlignment="1">
      <alignment horizontal="left" vertical="center" wrapText="1"/>
    </xf>
    <xf numFmtId="43" fontId="0" fillId="0" borderId="1" xfId="1" applyFont="1" applyBorder="1"/>
  </cellXfs>
  <cellStyles count="6">
    <cellStyle name="Millares" xfId="1" builtinId="3"/>
    <cellStyle name="Millares [0]" xfId="2" builtinId="6"/>
    <cellStyle name="Moneda" xfId="3" builtinId="4"/>
    <cellStyle name="Moneda [0] 2" xfId="4" xr:uid="{72C72698-07A9-401C-8B04-15F463645F54}"/>
    <cellStyle name="Normal" xfId="0" builtinId="0"/>
    <cellStyle name="Normal 3" xfId="5" xr:uid="{ABF7D010-AC98-41D6-B158-17CD047DFD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257175</xdr:colOff>
      <xdr:row>1</xdr:row>
      <xdr:rowOff>291</xdr:rowOff>
    </xdr:to>
    <xdr:pic>
      <xdr:nvPicPr>
        <xdr:cNvPr id="2" name="Imagen 1">
          <a:extLst>
            <a:ext uri="{FF2B5EF4-FFF2-40B4-BE49-F238E27FC236}">
              <a16:creationId xmlns:a16="http://schemas.microsoft.com/office/drawing/2014/main" id="{6306FAFA-F0B0-4248-AFAD-C77CF75663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971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ILADO%20PA%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torres/Documents/Tareas%202017/Enero/PA%20VERSI&#211;N%20ENERO/Plan%20Indicativo%20Ejempl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Resumen Plan Acción 2021"/>
      <sheetName val="Resumen financiero PI"/>
      <sheetName val="Dependencias"/>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PI_Ejec"/>
      <sheetName val="Dependencias"/>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sheetData sheetId="2">
        <row r="4">
          <cell r="D4" t="str">
            <v>1. Implementar acciones para Aumentar y/o mantener la cobertura  de educacion basica prescolar.</v>
          </cell>
        </row>
        <row r="5">
          <cell r="D5" t="str">
            <v>2. Implementar acciones para Aumentar y/o mantener la cobertura  de educacion basica prescolar.</v>
          </cell>
        </row>
        <row r="6">
          <cell r="D6" t="str">
            <v>3. Implementar acciones para Aumentar y/o mantener la cobertura  de educacion basica prescolar.</v>
          </cell>
        </row>
        <row r="7">
          <cell r="D7" t="str">
            <v>4. Implementar acciones para Aumentar y/o mantener la cobertura  de educacion basica primaria.</v>
          </cell>
        </row>
        <row r="8">
          <cell r="D8" t="str">
            <v>5. Implementar acciones para Aumentar y/o mantener la cobertura  de educacion basica primaria.</v>
          </cell>
        </row>
        <row r="9">
          <cell r="D9" t="str">
            <v>6. Implementar acciones para Aumentar y/o mantener la cobertura  de educacion basica primaria.</v>
          </cell>
        </row>
        <row r="10">
          <cell r="D10" t="str">
            <v>7. Implementar acciones para Aumentar y/o mantener la cobertura  de educacion basica secundaria.</v>
          </cell>
        </row>
        <row r="11">
          <cell r="D11" t="str">
            <v>8. Implementar acciones para Aumentar y/o mantener la cobertura  de educacion basica secundaria.</v>
          </cell>
        </row>
        <row r="12">
          <cell r="D12" t="str">
            <v>9. Implementar acciones para Aumentar y/o mantener la cobertura  de educacion basica secundaria.</v>
          </cell>
        </row>
        <row r="13">
          <cell r="D13" t="str">
            <v>10. Implementar acciones para Aumentar y/o mantener la cobertura  de educacion  media.</v>
          </cell>
        </row>
        <row r="14">
          <cell r="D14" t="str">
            <v>11. Implementar acciones para Aumentar y/o mantener la cobertura  de educacion  media.</v>
          </cell>
        </row>
        <row r="15">
          <cell r="D15" t="str">
            <v>12. Generar la oferta de educacion tecnica y superior  en el municipio</v>
          </cell>
        </row>
        <row r="16">
          <cell r="D16" t="str">
            <v>13. Disminuir la tasa de Deserción escolar</v>
          </cell>
        </row>
        <row r="17">
          <cell r="D17" t="str">
            <v>14. Disminuir la tasa de Deserción escolar</v>
          </cell>
        </row>
        <row r="18">
          <cell r="D18" t="str">
            <v>15. Disminuir la tasa de Deserción escolar</v>
          </cell>
        </row>
        <row r="19">
          <cell r="D19" t="str">
            <v>16. Disminuir la tasa de Deserción escolar</v>
          </cell>
        </row>
        <row r="20">
          <cell r="D20" t="str">
            <v>17. Disminuir la tasa de Deserción escolar</v>
          </cell>
        </row>
        <row r="21">
          <cell r="D21" t="str">
            <v>18. Disminuir la tasa de Deserción escolar</v>
          </cell>
        </row>
        <row r="22">
          <cell r="D22" t="str">
            <v>19. Disminuir la tasa de Deserción escolar</v>
          </cell>
        </row>
        <row r="23">
          <cell r="D23" t="str">
            <v>20. Disminuir la tasa de Deserción escolar</v>
          </cell>
        </row>
        <row r="24">
          <cell r="D24" t="str">
            <v>21. Disminuir la tasa de Deserción escolar</v>
          </cell>
        </row>
        <row r="25">
          <cell r="D25" t="str">
            <v>22. Disminuir la tasa de Deserción escolar</v>
          </cell>
        </row>
        <row r="26">
          <cell r="D26" t="str">
            <v>23. Reducir la Tasa de Analfabetismo</v>
          </cell>
        </row>
        <row r="27">
          <cell r="D27" t="str">
            <v>24. Reducir la Tasa de Analfabetismo</v>
          </cell>
        </row>
        <row r="28">
          <cell r="D28" t="str">
            <v>25. Mejorar la Calidad educativa y fortalecer el desarrollo de las competencias</v>
          </cell>
        </row>
        <row r="29">
          <cell r="D29" t="str">
            <v>26. Mejorar la Calidad educativa y fortalecer el desarrollo de las competencias</v>
          </cell>
        </row>
        <row r="30">
          <cell r="D30" t="str">
            <v>27. Mejorar la Calidad educativa y fortalecer el desarrollo de las competencias</v>
          </cell>
        </row>
        <row r="31">
          <cell r="D31" t="str">
            <v>28. Fortalecer la protección,  restauración y defensa del medio ambiente  en el Municipio de Pasca</v>
          </cell>
        </row>
        <row r="32">
          <cell r="D32" t="str">
            <v>29. Fortalecer la protección,  restauración y defensa del medio ambiente  en el Municipio de Pasca</v>
          </cell>
        </row>
        <row r="33">
          <cell r="D33" t="str">
            <v>30. Fortalecer la protección,  restauración y defensa del medio ambiente  en el Municipio de Pasca</v>
          </cell>
        </row>
        <row r="34">
          <cell r="D34" t="str">
            <v>31. Fortalecer la protección,  restauración y defensa del medio ambiente  en el Municipio de Pasca</v>
          </cell>
        </row>
        <row r="35">
          <cell r="D35" t="str">
            <v>32. Fortalecer la protección,  restauración y defensa del medio ambiente  en el Municipio de Pasca</v>
          </cell>
        </row>
        <row r="36">
          <cell r="D36" t="str">
            <v>33. Fortalecer la protección,  restauración y defensa del medio ambiente  en el Municipio de Pasca</v>
          </cell>
        </row>
        <row r="37">
          <cell r="D37" t="str">
            <v>34. Fortalecer la protección,  restauración y defensa del medio ambiente  en el Municipio de Pasca</v>
          </cell>
        </row>
        <row r="38">
          <cell r="D38" t="str">
            <v>35. Fortalecer la protección,  restauración y defensa del medio ambiente  en el Municipio de Pasca</v>
          </cell>
        </row>
        <row r="39">
          <cell r="D39" t="str">
            <v>36. Garantizar el acceso de los reclusos a los centros de reclusión a través de convenios con el INPEC</v>
          </cell>
        </row>
        <row r="40">
          <cell r="D40" t="str">
            <v>37. aumentar la Inversión Territorial Percápita en el sector de riesgos(Mantener actualizados los planes de emergencia y contingencia de las diferentes entidades que operan en el municipio)</v>
          </cell>
        </row>
        <row r="41">
          <cell r="D41" t="str">
            <v>38. aumentar la Inversión Territorial Percápita en el sector de riesgos(Mantener actualizados los planes de emergencia y contingencia de las diferentes entidades que operan en el municipio)</v>
          </cell>
        </row>
        <row r="42">
          <cell r="D42" t="str">
            <v>39. aumentar la Inversión Territorial Percápita en el sector de riesgos(Mantener actualizados los planes de emergencia y contingencia de las diferentes entidades que operan en el municipio)</v>
          </cell>
        </row>
        <row r="43">
          <cell r="D43" t="str">
            <v>40. aumentar la Inversión Territorial Percápita en el sector de riesgos(Mantener actualizados los planes de emergencia y contingencia de las diferentes entidades que operan en el municipio)</v>
          </cell>
        </row>
        <row r="44">
          <cell r="D44" t="str">
            <v>41. aumentar la Inversión Territorial Percápita en el sector de riesgos(Mantener actualizados los planes de emergencia y contingencia de las diferentes entidades que operan en el municipio)</v>
          </cell>
        </row>
        <row r="45">
          <cell r="D45" t="str">
            <v>42. aumentar la Inversión Territorial Percápita en el sector de riesgos(Mantener actualizados los planes de emergencia y contingencia de las diferentes entidades que operan en el municipio)</v>
          </cell>
        </row>
        <row r="46">
          <cell r="D46" t="str">
            <v>43. atender el % de desastres naturales que se presenten en el municipio(Mantener actualizados los planes de emergencia y contingencia de las diferentes entidades que operan en el municipio)</v>
          </cell>
        </row>
        <row r="47">
          <cell r="D47" t="str">
            <v>44. atender el % de desastres naturales que se presenten en el municipio(Mantener actualizados los planes de emergencia y contingencia de las diferentes entidades que operan en el municipio)</v>
          </cell>
        </row>
        <row r="48">
          <cell r="D48" t="str">
            <v>45. Promover acciones que repercutan en el desarrollo del Municipio a través de la promoción de la asociatividad y de la transferencia de conocimiento</v>
          </cell>
        </row>
        <row r="49">
          <cell r="D49" t="str">
            <v>46. Promover acciones que repercutan en el desarrollo del Municipio a través de la promoción de la asociatividad y de la transferencia de conocimiento</v>
          </cell>
        </row>
        <row r="50">
          <cell r="D50" t="str">
            <v>47. Promover acciones que repercutan en el desarrollo del Municipio a través de la promoción de la asociatividad y de la transferencia de conocimiento</v>
          </cell>
        </row>
        <row r="51">
          <cell r="D51" t="str">
            <v>48. Impulsar al Municipio de Pasca como destino turístico garantizando la sostenibilidad de la flora, fauna, el desarrrollo económico, bienestar social, cultura y ambiental de la comunidad</v>
          </cell>
        </row>
        <row r="52">
          <cell r="D52" t="str">
            <v>49. Impulsar al Municipio de Pasca como destino turístico garantizando la sostenibilidad de la flora, fauna, el desarrrollo económico, bienestar social, cultura y ambiental de la comunidad</v>
          </cell>
        </row>
        <row r="53">
          <cell r="D53" t="str">
            <v>50. Impulsar al Municipio de Pasca como destino turístico garantizando la sostenibilidad de la flora, fauna, el desarrrollo económico, bienestar social, cultura y ambiental de la comunidad</v>
          </cell>
        </row>
      </sheetData>
      <sheetData sheetId="3"/>
      <sheetData sheetId="4"/>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0621-8703-4941-AFB2-D234B82D3E4A}">
  <dimension ref="A1:DY527"/>
  <sheetViews>
    <sheetView tabSelected="1" topLeftCell="A511" zoomScale="66" zoomScaleNormal="66" workbookViewId="0">
      <selection activeCell="E526" sqref="E526"/>
    </sheetView>
  </sheetViews>
  <sheetFormatPr baseColWidth="10" defaultRowHeight="15" x14ac:dyDescent="0.25"/>
  <cols>
    <col min="1" max="1" width="22.5703125" style="280" customWidth="1"/>
    <col min="2" max="2" width="26.85546875" style="280" customWidth="1"/>
    <col min="3" max="3" width="23.7109375" customWidth="1"/>
    <col min="4" max="4" width="36.5703125" style="281" customWidth="1"/>
    <col min="5" max="5" width="26.85546875" customWidth="1"/>
    <col min="6" max="6" width="27.28515625" hidden="1" customWidth="1"/>
    <col min="7" max="7" width="18.28515625" customWidth="1"/>
    <col min="8" max="8" width="27.7109375" style="281" customWidth="1"/>
    <col min="9" max="9" width="26.85546875" style="281" customWidth="1"/>
    <col min="10" max="10" width="28.7109375" style="281" customWidth="1"/>
    <col min="11" max="11" width="20.85546875" customWidth="1"/>
    <col min="12" max="12" width="13.42578125" customWidth="1"/>
    <col min="13" max="13" width="15.28515625" customWidth="1"/>
    <col min="14" max="14" width="29.42578125" customWidth="1"/>
    <col min="15" max="15" width="21" style="193" customWidth="1"/>
    <col min="16" max="16" width="16.5703125" style="248" customWidth="1"/>
    <col min="17" max="30" width="11.42578125" style="2"/>
    <col min="129" max="129" width="28.42578125" customWidth="1"/>
  </cols>
  <sheetData>
    <row r="1" spans="1:129" ht="76.5" customHeight="1" x14ac:dyDescent="0.25">
      <c r="A1" s="1" t="s">
        <v>0</v>
      </c>
      <c r="B1" s="1"/>
      <c r="C1" s="1"/>
      <c r="D1" s="1"/>
      <c r="E1" s="1"/>
      <c r="F1" s="1"/>
      <c r="G1" s="1"/>
      <c r="H1" s="1"/>
      <c r="I1" s="1"/>
      <c r="J1" s="1"/>
      <c r="K1" s="1"/>
      <c r="L1" s="1"/>
      <c r="M1" s="1"/>
      <c r="N1" s="1"/>
      <c r="O1" s="1"/>
      <c r="P1" s="1"/>
    </row>
    <row r="2" spans="1:129" s="12" customFormat="1" ht="48" customHeight="1" x14ac:dyDescent="0.3">
      <c r="A2" s="3" t="s">
        <v>1</v>
      </c>
      <c r="B2" s="3"/>
      <c r="C2" s="4" t="s">
        <v>2</v>
      </c>
      <c r="D2" s="5" t="s">
        <v>3</v>
      </c>
      <c r="E2" s="6"/>
      <c r="F2" s="6"/>
      <c r="G2" s="7"/>
      <c r="H2" s="8" t="s">
        <v>4</v>
      </c>
      <c r="I2" s="8"/>
      <c r="J2" s="8"/>
      <c r="K2" s="5" t="s">
        <v>5</v>
      </c>
      <c r="L2" s="6"/>
      <c r="M2" s="6"/>
      <c r="N2" s="9" t="s">
        <v>6</v>
      </c>
      <c r="O2" s="10"/>
      <c r="P2" s="10"/>
      <c r="Q2" s="11"/>
      <c r="R2" s="11"/>
      <c r="S2" s="11"/>
      <c r="T2" s="11"/>
      <c r="U2" s="11"/>
      <c r="V2" s="11"/>
      <c r="W2" s="11"/>
      <c r="X2" s="11"/>
      <c r="Y2" s="11"/>
      <c r="Z2" s="11"/>
      <c r="AA2" s="11"/>
      <c r="AB2" s="11"/>
      <c r="AC2" s="11"/>
      <c r="AD2" s="11"/>
    </row>
    <row r="3" spans="1:129" s="20" customFormat="1" ht="39" customHeight="1" x14ac:dyDescent="0.25">
      <c r="A3" s="13" t="s">
        <v>7</v>
      </c>
      <c r="B3" s="13" t="s">
        <v>8</v>
      </c>
      <c r="C3" s="13" t="s">
        <v>9</v>
      </c>
      <c r="D3" s="14" t="s">
        <v>10</v>
      </c>
      <c r="E3" s="13" t="s">
        <v>11</v>
      </c>
      <c r="F3" s="13" t="s">
        <v>12</v>
      </c>
      <c r="G3" s="13" t="s">
        <v>13</v>
      </c>
      <c r="H3" s="15" t="s">
        <v>14</v>
      </c>
      <c r="I3" s="15" t="s">
        <v>15</v>
      </c>
      <c r="J3" s="15" t="s">
        <v>16</v>
      </c>
      <c r="K3" s="16" t="s">
        <v>17</v>
      </c>
      <c r="L3" s="13" t="s">
        <v>18</v>
      </c>
      <c r="M3" s="13" t="s">
        <v>19</v>
      </c>
      <c r="N3" s="14" t="s">
        <v>20</v>
      </c>
      <c r="O3" s="17" t="s">
        <v>21</v>
      </c>
      <c r="P3" s="18" t="s">
        <v>22</v>
      </c>
      <c r="Q3" s="19"/>
      <c r="R3" s="19"/>
      <c r="S3" s="19"/>
      <c r="T3" s="19"/>
      <c r="U3" s="19"/>
      <c r="V3" s="19"/>
      <c r="W3" s="19"/>
      <c r="X3" s="19"/>
      <c r="Y3" s="19"/>
      <c r="Z3" s="19"/>
      <c r="AA3" s="19"/>
      <c r="AB3" s="19"/>
      <c r="AC3" s="19"/>
      <c r="AD3" s="19"/>
      <c r="DY3" s="21" t="s">
        <v>23</v>
      </c>
    </row>
    <row r="4" spans="1:129" s="29" customFormat="1" ht="63.75" x14ac:dyDescent="0.2">
      <c r="A4" s="22" t="s">
        <v>24</v>
      </c>
      <c r="B4" s="22" t="s">
        <v>25</v>
      </c>
      <c r="C4" s="23" t="s">
        <v>26</v>
      </c>
      <c r="D4" s="24" t="s">
        <v>27</v>
      </c>
      <c r="E4" s="22" t="s">
        <v>28</v>
      </c>
      <c r="F4" s="23" t="b">
        <f t="shared" ref="F4:F11" si="0">IF(C4="Producto","='Plan_Indicativo '!N2",IF(C4&lt;"Producto",BT3))</f>
        <v>0</v>
      </c>
      <c r="G4" s="23">
        <v>3000</v>
      </c>
      <c r="H4" s="24" t="s">
        <v>29</v>
      </c>
      <c r="I4" s="25"/>
      <c r="J4" s="24" t="s">
        <v>30</v>
      </c>
      <c r="K4" s="22" t="s">
        <v>31</v>
      </c>
      <c r="L4" s="22" t="s">
        <v>32</v>
      </c>
      <c r="M4" s="22" t="s">
        <v>33</v>
      </c>
      <c r="N4" s="26" t="s">
        <v>23</v>
      </c>
      <c r="O4" s="27">
        <v>1610000000</v>
      </c>
      <c r="P4" s="28" t="s">
        <v>34</v>
      </c>
      <c r="DY4" s="30" t="s">
        <v>35</v>
      </c>
    </row>
    <row r="5" spans="1:129" s="29" customFormat="1" ht="63.75" x14ac:dyDescent="0.2">
      <c r="A5" s="22" t="s">
        <v>24</v>
      </c>
      <c r="B5" s="22" t="s">
        <v>25</v>
      </c>
      <c r="C5" s="23" t="s">
        <v>26</v>
      </c>
      <c r="D5" s="24" t="s">
        <v>36</v>
      </c>
      <c r="E5" s="22" t="s">
        <v>28</v>
      </c>
      <c r="F5" s="23" t="b">
        <f t="shared" si="0"/>
        <v>0</v>
      </c>
      <c r="G5" s="23">
        <v>1</v>
      </c>
      <c r="H5" s="24" t="s">
        <v>37</v>
      </c>
      <c r="I5" s="25"/>
      <c r="J5" s="24" t="s">
        <v>38</v>
      </c>
      <c r="K5" s="22" t="s">
        <v>31</v>
      </c>
      <c r="L5" s="22" t="s">
        <v>39</v>
      </c>
      <c r="M5" s="22" t="s">
        <v>40</v>
      </c>
      <c r="N5" s="26" t="s">
        <v>23</v>
      </c>
      <c r="O5" s="27">
        <v>298700000</v>
      </c>
      <c r="P5" s="28" t="s">
        <v>34</v>
      </c>
      <c r="DY5" s="31" t="s">
        <v>41</v>
      </c>
    </row>
    <row r="6" spans="1:129" s="29" customFormat="1" ht="63.75" x14ac:dyDescent="0.2">
      <c r="A6" s="22" t="s">
        <v>24</v>
      </c>
      <c r="B6" s="22" t="s">
        <v>25</v>
      </c>
      <c r="C6" s="23" t="s">
        <v>26</v>
      </c>
      <c r="D6" s="24" t="s">
        <v>27</v>
      </c>
      <c r="E6" s="22" t="s">
        <v>42</v>
      </c>
      <c r="F6" s="23" t="b">
        <f t="shared" si="0"/>
        <v>0</v>
      </c>
      <c r="G6" s="23">
        <v>3</v>
      </c>
      <c r="H6" s="24" t="s">
        <v>43</v>
      </c>
      <c r="I6" s="25"/>
      <c r="J6" s="24" t="s">
        <v>44</v>
      </c>
      <c r="K6" s="22" t="s">
        <v>31</v>
      </c>
      <c r="L6" s="22" t="s">
        <v>39</v>
      </c>
      <c r="M6" s="22" t="s">
        <v>40</v>
      </c>
      <c r="N6" s="26" t="s">
        <v>23</v>
      </c>
      <c r="O6" s="27">
        <v>6925575532</v>
      </c>
      <c r="P6" s="28" t="s">
        <v>34</v>
      </c>
      <c r="DY6" s="29" t="s">
        <v>45</v>
      </c>
    </row>
    <row r="7" spans="1:129" s="29" customFormat="1" ht="63.75" x14ac:dyDescent="0.2">
      <c r="A7" s="22" t="s">
        <v>24</v>
      </c>
      <c r="B7" s="22" t="s">
        <v>25</v>
      </c>
      <c r="C7" s="23" t="s">
        <v>26</v>
      </c>
      <c r="D7" s="24" t="s">
        <v>27</v>
      </c>
      <c r="E7" s="22" t="s">
        <v>28</v>
      </c>
      <c r="F7" s="23" t="b">
        <f t="shared" si="0"/>
        <v>0</v>
      </c>
      <c r="G7" s="23">
        <v>3000</v>
      </c>
      <c r="H7" s="24" t="s">
        <v>46</v>
      </c>
      <c r="I7" s="25"/>
      <c r="J7" s="24" t="s">
        <v>47</v>
      </c>
      <c r="K7" s="22" t="s">
        <v>31</v>
      </c>
      <c r="L7" s="22" t="s">
        <v>48</v>
      </c>
      <c r="M7" s="22" t="s">
        <v>49</v>
      </c>
      <c r="N7" s="26" t="s">
        <v>23</v>
      </c>
      <c r="O7" s="27">
        <v>670000000</v>
      </c>
      <c r="P7" s="28" t="s">
        <v>34</v>
      </c>
    </row>
    <row r="8" spans="1:129" s="29" customFormat="1" ht="89.25" x14ac:dyDescent="0.2">
      <c r="A8" s="22" t="s">
        <v>24</v>
      </c>
      <c r="B8" s="22" t="s">
        <v>25</v>
      </c>
      <c r="C8" s="23" t="s">
        <v>26</v>
      </c>
      <c r="D8" s="24" t="s">
        <v>50</v>
      </c>
      <c r="E8" s="22" t="s">
        <v>28</v>
      </c>
      <c r="F8" s="23" t="b">
        <f t="shared" si="0"/>
        <v>0</v>
      </c>
      <c r="G8" s="23">
        <v>110</v>
      </c>
      <c r="H8" s="24" t="s">
        <v>51</v>
      </c>
      <c r="I8" s="25"/>
      <c r="J8" s="24" t="s">
        <v>52</v>
      </c>
      <c r="K8" s="22" t="s">
        <v>31</v>
      </c>
      <c r="L8" s="22" t="s">
        <v>53</v>
      </c>
      <c r="M8" s="22" t="s">
        <v>54</v>
      </c>
      <c r="N8" s="26" t="s">
        <v>23</v>
      </c>
      <c r="O8" s="27">
        <v>4000000000</v>
      </c>
      <c r="P8" s="28" t="s">
        <v>34</v>
      </c>
    </row>
    <row r="9" spans="1:129" s="29" customFormat="1" ht="63.75" x14ac:dyDescent="0.2">
      <c r="A9" s="22" t="s">
        <v>24</v>
      </c>
      <c r="B9" s="22" t="s">
        <v>25</v>
      </c>
      <c r="C9" s="23" t="s">
        <v>26</v>
      </c>
      <c r="D9" s="24" t="s">
        <v>55</v>
      </c>
      <c r="E9" s="22" t="s">
        <v>28</v>
      </c>
      <c r="F9" s="23" t="b">
        <f t="shared" si="0"/>
        <v>0</v>
      </c>
      <c r="G9" s="23"/>
      <c r="H9" s="24" t="s">
        <v>56</v>
      </c>
      <c r="I9" s="25"/>
      <c r="J9" s="24" t="s">
        <v>57</v>
      </c>
      <c r="K9" s="22" t="s">
        <v>31</v>
      </c>
      <c r="L9" s="22" t="s">
        <v>53</v>
      </c>
      <c r="M9" s="22" t="s">
        <v>54</v>
      </c>
      <c r="N9" s="26" t="s">
        <v>23</v>
      </c>
      <c r="O9" s="27">
        <v>340000000</v>
      </c>
      <c r="P9" s="28" t="s">
        <v>34</v>
      </c>
      <c r="DY9" s="29" t="s">
        <v>34</v>
      </c>
    </row>
    <row r="10" spans="1:129" s="29" customFormat="1" ht="63.75" x14ac:dyDescent="0.2">
      <c r="A10" s="22" t="s">
        <v>24</v>
      </c>
      <c r="B10" s="22" t="s">
        <v>25</v>
      </c>
      <c r="C10" s="23" t="s">
        <v>26</v>
      </c>
      <c r="D10" s="24" t="s">
        <v>58</v>
      </c>
      <c r="E10" s="22" t="s">
        <v>28</v>
      </c>
      <c r="F10" s="23" t="b">
        <f t="shared" si="0"/>
        <v>0</v>
      </c>
      <c r="G10" s="23">
        <v>5</v>
      </c>
      <c r="H10" s="24" t="s">
        <v>59</v>
      </c>
      <c r="I10" s="25"/>
      <c r="J10" s="24" t="s">
        <v>60</v>
      </c>
      <c r="K10" s="22" t="s">
        <v>31</v>
      </c>
      <c r="L10" s="22" t="s">
        <v>53</v>
      </c>
      <c r="M10" s="22" t="s">
        <v>61</v>
      </c>
      <c r="N10" s="26" t="s">
        <v>23</v>
      </c>
      <c r="O10" s="27">
        <v>1000000000</v>
      </c>
      <c r="P10" s="28" t="s">
        <v>34</v>
      </c>
      <c r="DY10" s="29" t="s">
        <v>62</v>
      </c>
    </row>
    <row r="11" spans="1:129" s="29" customFormat="1" ht="76.5" x14ac:dyDescent="0.2">
      <c r="A11" s="22" t="s">
        <v>24</v>
      </c>
      <c r="B11" s="22" t="s">
        <v>25</v>
      </c>
      <c r="C11" s="23" t="s">
        <v>26</v>
      </c>
      <c r="D11" s="24" t="s">
        <v>63</v>
      </c>
      <c r="E11" s="22" t="s">
        <v>42</v>
      </c>
      <c r="F11" s="23" t="b">
        <f t="shared" si="0"/>
        <v>0</v>
      </c>
      <c r="G11" s="23">
        <v>1</v>
      </c>
      <c r="H11" s="24" t="s">
        <v>64</v>
      </c>
      <c r="I11" s="25"/>
      <c r="J11" s="24"/>
      <c r="K11" s="22" t="s">
        <v>31</v>
      </c>
      <c r="L11" s="22" t="s">
        <v>39</v>
      </c>
      <c r="M11" s="22" t="s">
        <v>65</v>
      </c>
      <c r="N11" s="26" t="s">
        <v>23</v>
      </c>
      <c r="O11" s="27">
        <v>1000000000</v>
      </c>
      <c r="P11" s="28" t="s">
        <v>34</v>
      </c>
    </row>
    <row r="12" spans="1:129" s="29" customFormat="1" ht="63.75" x14ac:dyDescent="0.2">
      <c r="A12" s="22" t="s">
        <v>24</v>
      </c>
      <c r="B12" s="22" t="s">
        <v>25</v>
      </c>
      <c r="C12" s="23" t="s">
        <v>26</v>
      </c>
      <c r="D12" s="24" t="s">
        <v>66</v>
      </c>
      <c r="E12" s="22" t="s">
        <v>28</v>
      </c>
      <c r="F12" s="23" t="b">
        <f>IF(C12="Producto","='Plan_Indicativo '!N2",IF(C12&lt;"Producto",#REF!))</f>
        <v>0</v>
      </c>
      <c r="G12" s="23">
        <v>6</v>
      </c>
      <c r="H12" s="24" t="s">
        <v>67</v>
      </c>
      <c r="I12" s="25"/>
      <c r="J12" s="24" t="s">
        <v>68</v>
      </c>
      <c r="K12" s="22" t="s">
        <v>31</v>
      </c>
      <c r="L12" s="22" t="s">
        <v>69</v>
      </c>
      <c r="M12" s="22" t="s">
        <v>70</v>
      </c>
      <c r="N12" s="26" t="s">
        <v>23</v>
      </c>
      <c r="O12" s="27">
        <v>360000000</v>
      </c>
      <c r="P12" s="28" t="s">
        <v>34</v>
      </c>
    </row>
    <row r="13" spans="1:129" s="29" customFormat="1" ht="165.75" x14ac:dyDescent="0.2">
      <c r="A13" s="22" t="s">
        <v>24</v>
      </c>
      <c r="B13" s="22" t="s">
        <v>25</v>
      </c>
      <c r="C13" s="23" t="s">
        <v>26</v>
      </c>
      <c r="D13" s="24" t="s">
        <v>71</v>
      </c>
      <c r="E13" s="22" t="s">
        <v>28</v>
      </c>
      <c r="F13" s="23" t="b">
        <f t="shared" ref="F13:F30" si="1">IF(C13="Producto","='Plan_Indicativo '!N2",IF(C13&lt;"Producto",BT12))</f>
        <v>0</v>
      </c>
      <c r="G13" s="23">
        <v>2</v>
      </c>
      <c r="H13" s="24" t="s">
        <v>72</v>
      </c>
      <c r="I13" s="25"/>
      <c r="J13" s="24" t="s">
        <v>73</v>
      </c>
      <c r="K13" s="22" t="s">
        <v>31</v>
      </c>
      <c r="L13" s="22" t="s">
        <v>53</v>
      </c>
      <c r="M13" s="22" t="s">
        <v>54</v>
      </c>
      <c r="N13" s="26" t="s">
        <v>23</v>
      </c>
      <c r="O13" s="27">
        <v>8461752310.8000002</v>
      </c>
      <c r="P13" s="28" t="s">
        <v>34</v>
      </c>
    </row>
    <row r="14" spans="1:129" s="29" customFormat="1" ht="63.75" x14ac:dyDescent="0.2">
      <c r="A14" s="22" t="s">
        <v>24</v>
      </c>
      <c r="B14" s="22" t="s">
        <v>25</v>
      </c>
      <c r="C14" s="23" t="s">
        <v>26</v>
      </c>
      <c r="D14" s="24" t="s">
        <v>74</v>
      </c>
      <c r="E14" s="22" t="s">
        <v>28</v>
      </c>
      <c r="F14" s="23" t="b">
        <f t="shared" si="1"/>
        <v>0</v>
      </c>
      <c r="G14" s="23">
        <v>1</v>
      </c>
      <c r="H14" s="24" t="s">
        <v>75</v>
      </c>
      <c r="I14" s="25"/>
      <c r="J14" s="24" t="s">
        <v>60</v>
      </c>
      <c r="K14" s="22" t="s">
        <v>31</v>
      </c>
      <c r="L14" s="22" t="s">
        <v>53</v>
      </c>
      <c r="M14" s="22" t="s">
        <v>54</v>
      </c>
      <c r="N14" s="26" t="s">
        <v>23</v>
      </c>
      <c r="O14" s="27">
        <v>600000000</v>
      </c>
      <c r="P14" s="28" t="s">
        <v>34</v>
      </c>
    </row>
    <row r="15" spans="1:129" s="29" customFormat="1" ht="89.25" x14ac:dyDescent="0.2">
      <c r="A15" s="22" t="s">
        <v>24</v>
      </c>
      <c r="B15" s="22" t="s">
        <v>25</v>
      </c>
      <c r="C15" s="23" t="s">
        <v>26</v>
      </c>
      <c r="D15" s="24" t="s">
        <v>27</v>
      </c>
      <c r="E15" s="22" t="s">
        <v>28</v>
      </c>
      <c r="F15" s="23" t="b">
        <f t="shared" si="1"/>
        <v>0</v>
      </c>
      <c r="G15" s="23">
        <v>3000</v>
      </c>
      <c r="H15" s="24" t="s">
        <v>76</v>
      </c>
      <c r="I15" s="25"/>
      <c r="J15" s="24" t="s">
        <v>77</v>
      </c>
      <c r="K15" s="22" t="s">
        <v>31</v>
      </c>
      <c r="L15" s="22" t="s">
        <v>78</v>
      </c>
      <c r="M15" s="22" t="s">
        <v>79</v>
      </c>
      <c r="N15" s="26" t="s">
        <v>23</v>
      </c>
      <c r="O15" s="27">
        <v>50000000</v>
      </c>
      <c r="P15" s="28" t="s">
        <v>34</v>
      </c>
    </row>
    <row r="16" spans="1:129" s="29" customFormat="1" ht="89.25" x14ac:dyDescent="0.2">
      <c r="A16" s="22" t="s">
        <v>24</v>
      </c>
      <c r="B16" s="22" t="s">
        <v>25</v>
      </c>
      <c r="C16" s="23" t="s">
        <v>26</v>
      </c>
      <c r="D16" s="24" t="s">
        <v>27</v>
      </c>
      <c r="E16" s="22" t="s">
        <v>28</v>
      </c>
      <c r="F16" s="23" t="b">
        <f t="shared" si="1"/>
        <v>0</v>
      </c>
      <c r="G16" s="23">
        <v>3000</v>
      </c>
      <c r="H16" s="24" t="s">
        <v>80</v>
      </c>
      <c r="I16" s="25"/>
      <c r="J16" s="24" t="s">
        <v>81</v>
      </c>
      <c r="K16" s="22" t="s">
        <v>31</v>
      </c>
      <c r="L16" s="22" t="s">
        <v>78</v>
      </c>
      <c r="M16" s="22" t="s">
        <v>79</v>
      </c>
      <c r="N16" s="26" t="s">
        <v>23</v>
      </c>
      <c r="O16" s="27">
        <v>50000000</v>
      </c>
      <c r="P16" s="28" t="s">
        <v>34</v>
      </c>
    </row>
    <row r="17" spans="1:16" s="29" customFormat="1" ht="89.25" x14ac:dyDescent="0.2">
      <c r="A17" s="22" t="s">
        <v>24</v>
      </c>
      <c r="B17" s="22" t="s">
        <v>25</v>
      </c>
      <c r="C17" s="23" t="s">
        <v>26</v>
      </c>
      <c r="D17" s="24" t="s">
        <v>27</v>
      </c>
      <c r="E17" s="22" t="s">
        <v>28</v>
      </c>
      <c r="F17" s="23" t="b">
        <f t="shared" si="1"/>
        <v>0</v>
      </c>
      <c r="G17" s="23">
        <v>3000</v>
      </c>
      <c r="H17" s="24" t="s">
        <v>82</v>
      </c>
      <c r="I17" s="25"/>
      <c r="J17" s="24" t="s">
        <v>83</v>
      </c>
      <c r="K17" s="22" t="s">
        <v>31</v>
      </c>
      <c r="L17" s="22" t="s">
        <v>78</v>
      </c>
      <c r="M17" s="22" t="s">
        <v>79</v>
      </c>
      <c r="N17" s="26" t="s">
        <v>23</v>
      </c>
      <c r="O17" s="27">
        <v>50000000</v>
      </c>
      <c r="P17" s="28" t="s">
        <v>34</v>
      </c>
    </row>
    <row r="18" spans="1:16" s="29" customFormat="1" ht="89.25" x14ac:dyDescent="0.2">
      <c r="A18" s="22" t="s">
        <v>24</v>
      </c>
      <c r="B18" s="22" t="s">
        <v>25</v>
      </c>
      <c r="C18" s="23" t="s">
        <v>26</v>
      </c>
      <c r="D18" s="24" t="s">
        <v>27</v>
      </c>
      <c r="E18" s="22" t="s">
        <v>28</v>
      </c>
      <c r="F18" s="23" t="b">
        <f t="shared" si="1"/>
        <v>0</v>
      </c>
      <c r="G18" s="23">
        <v>3000</v>
      </c>
      <c r="H18" s="24" t="s">
        <v>84</v>
      </c>
      <c r="I18" s="25"/>
      <c r="J18" s="24" t="s">
        <v>85</v>
      </c>
      <c r="K18" s="22" t="s">
        <v>31</v>
      </c>
      <c r="L18" s="22" t="s">
        <v>78</v>
      </c>
      <c r="M18" s="22" t="s">
        <v>79</v>
      </c>
      <c r="N18" s="26" t="s">
        <v>23</v>
      </c>
      <c r="O18" s="27">
        <v>50000000</v>
      </c>
      <c r="P18" s="28" t="s">
        <v>34</v>
      </c>
    </row>
    <row r="19" spans="1:16" s="29" customFormat="1" ht="63.75" x14ac:dyDescent="0.2">
      <c r="A19" s="22" t="s">
        <v>24</v>
      </c>
      <c r="B19" s="22" t="s">
        <v>25</v>
      </c>
      <c r="C19" s="23" t="s">
        <v>26</v>
      </c>
      <c r="D19" s="24" t="s">
        <v>27</v>
      </c>
      <c r="E19" s="22" t="s">
        <v>28</v>
      </c>
      <c r="F19" s="23" t="b">
        <f t="shared" si="1"/>
        <v>0</v>
      </c>
      <c r="G19" s="23">
        <v>3000</v>
      </c>
      <c r="H19" s="24" t="s">
        <v>86</v>
      </c>
      <c r="I19" s="25"/>
      <c r="J19" s="24" t="s">
        <v>87</v>
      </c>
      <c r="K19" s="22" t="s">
        <v>31</v>
      </c>
      <c r="L19" s="22" t="s">
        <v>78</v>
      </c>
      <c r="M19" s="22" t="s">
        <v>79</v>
      </c>
      <c r="N19" s="26" t="s">
        <v>23</v>
      </c>
      <c r="O19" s="27">
        <v>50000000</v>
      </c>
      <c r="P19" s="28" t="s">
        <v>34</v>
      </c>
    </row>
    <row r="20" spans="1:16" s="29" customFormat="1" ht="76.5" x14ac:dyDescent="0.2">
      <c r="A20" s="22" t="s">
        <v>24</v>
      </c>
      <c r="B20" s="22" t="s">
        <v>25</v>
      </c>
      <c r="C20" s="23" t="s">
        <v>26</v>
      </c>
      <c r="D20" s="24" t="s">
        <v>88</v>
      </c>
      <c r="E20" s="22" t="s">
        <v>28</v>
      </c>
      <c r="F20" s="23" t="b">
        <f t="shared" si="1"/>
        <v>0</v>
      </c>
      <c r="G20" s="23">
        <v>1</v>
      </c>
      <c r="H20" s="24" t="s">
        <v>89</v>
      </c>
      <c r="I20" s="25"/>
      <c r="J20" s="24" t="s">
        <v>90</v>
      </c>
      <c r="K20" s="22" t="s">
        <v>31</v>
      </c>
      <c r="L20" s="22" t="s">
        <v>78</v>
      </c>
      <c r="M20" s="22" t="s">
        <v>79</v>
      </c>
      <c r="N20" s="26" t="s">
        <v>23</v>
      </c>
      <c r="O20" s="27">
        <v>50000000</v>
      </c>
      <c r="P20" s="28" t="s">
        <v>34</v>
      </c>
    </row>
    <row r="21" spans="1:16" s="29" customFormat="1" ht="63.75" x14ac:dyDescent="0.2">
      <c r="A21" s="22" t="s">
        <v>24</v>
      </c>
      <c r="B21" s="22" t="s">
        <v>25</v>
      </c>
      <c r="C21" s="23" t="s">
        <v>26</v>
      </c>
      <c r="D21" s="24" t="s">
        <v>27</v>
      </c>
      <c r="E21" s="22" t="s">
        <v>28</v>
      </c>
      <c r="F21" s="23" t="b">
        <f t="shared" si="1"/>
        <v>0</v>
      </c>
      <c r="G21" s="23">
        <v>3000</v>
      </c>
      <c r="H21" s="24" t="s">
        <v>91</v>
      </c>
      <c r="I21" s="25"/>
      <c r="J21" s="24" t="s">
        <v>92</v>
      </c>
      <c r="K21" s="22" t="s">
        <v>31</v>
      </c>
      <c r="L21" s="22" t="s">
        <v>78</v>
      </c>
      <c r="M21" s="22" t="s">
        <v>79</v>
      </c>
      <c r="N21" s="26" t="s">
        <v>23</v>
      </c>
      <c r="O21" s="27">
        <v>50000000</v>
      </c>
      <c r="P21" s="28" t="s">
        <v>34</v>
      </c>
    </row>
    <row r="22" spans="1:16" s="29" customFormat="1" ht="63.75" x14ac:dyDescent="0.2">
      <c r="A22" s="22" t="s">
        <v>24</v>
      </c>
      <c r="B22" s="22" t="s">
        <v>25</v>
      </c>
      <c r="C22" s="23" t="s">
        <v>26</v>
      </c>
      <c r="D22" s="22" t="s">
        <v>93</v>
      </c>
      <c r="E22" s="22" t="s">
        <v>28</v>
      </c>
      <c r="F22" s="23" t="b">
        <f t="shared" si="1"/>
        <v>0</v>
      </c>
      <c r="G22" s="23">
        <v>150</v>
      </c>
      <c r="H22" s="24" t="s">
        <v>94</v>
      </c>
      <c r="I22" s="25"/>
      <c r="J22" s="24" t="s">
        <v>95</v>
      </c>
      <c r="K22" s="22" t="s">
        <v>31</v>
      </c>
      <c r="L22" s="22" t="s">
        <v>78</v>
      </c>
      <c r="M22" s="22" t="s">
        <v>79</v>
      </c>
      <c r="N22" s="26" t="s">
        <v>23</v>
      </c>
      <c r="O22" s="27">
        <v>50000000</v>
      </c>
      <c r="P22" s="28" t="s">
        <v>34</v>
      </c>
    </row>
    <row r="23" spans="1:16" s="29" customFormat="1" ht="76.5" x14ac:dyDescent="0.2">
      <c r="A23" s="22" t="s">
        <v>24</v>
      </c>
      <c r="B23" s="22" t="s">
        <v>25</v>
      </c>
      <c r="C23" s="23" t="s">
        <v>26</v>
      </c>
      <c r="D23" s="22" t="s">
        <v>93</v>
      </c>
      <c r="E23" s="22" t="s">
        <v>28</v>
      </c>
      <c r="F23" s="23" t="b">
        <f t="shared" si="1"/>
        <v>0</v>
      </c>
      <c r="G23" s="23">
        <v>150</v>
      </c>
      <c r="H23" s="24" t="s">
        <v>96</v>
      </c>
      <c r="I23" s="25"/>
      <c r="J23" s="24" t="s">
        <v>97</v>
      </c>
      <c r="K23" s="22" t="s">
        <v>31</v>
      </c>
      <c r="L23" s="22" t="s">
        <v>78</v>
      </c>
      <c r="M23" s="22" t="s">
        <v>79</v>
      </c>
      <c r="N23" s="26" t="s">
        <v>23</v>
      </c>
      <c r="O23" s="27">
        <v>50000000</v>
      </c>
      <c r="P23" s="28" t="s">
        <v>34</v>
      </c>
    </row>
    <row r="24" spans="1:16" s="29" customFormat="1" ht="76.5" x14ac:dyDescent="0.2">
      <c r="A24" s="22" t="s">
        <v>24</v>
      </c>
      <c r="B24" s="22" t="s">
        <v>25</v>
      </c>
      <c r="C24" s="23" t="s">
        <v>26</v>
      </c>
      <c r="D24" s="22" t="s">
        <v>93</v>
      </c>
      <c r="E24" s="22" t="s">
        <v>28</v>
      </c>
      <c r="F24" s="23" t="b">
        <f t="shared" si="1"/>
        <v>0</v>
      </c>
      <c r="G24" s="23">
        <v>150</v>
      </c>
      <c r="H24" s="24" t="s">
        <v>98</v>
      </c>
      <c r="I24" s="25"/>
      <c r="J24" s="24" t="s">
        <v>99</v>
      </c>
      <c r="K24" s="22" t="s">
        <v>31</v>
      </c>
      <c r="L24" s="22" t="s">
        <v>78</v>
      </c>
      <c r="M24" s="22" t="s">
        <v>79</v>
      </c>
      <c r="N24" s="26" t="s">
        <v>23</v>
      </c>
      <c r="O24" s="27">
        <v>50000000</v>
      </c>
      <c r="P24" s="28" t="s">
        <v>34</v>
      </c>
    </row>
    <row r="25" spans="1:16" s="29" customFormat="1" ht="89.25" x14ac:dyDescent="0.2">
      <c r="A25" s="22" t="s">
        <v>24</v>
      </c>
      <c r="B25" s="22" t="s">
        <v>25</v>
      </c>
      <c r="C25" s="23" t="s">
        <v>26</v>
      </c>
      <c r="D25" s="24" t="s">
        <v>27</v>
      </c>
      <c r="E25" s="22" t="s">
        <v>28</v>
      </c>
      <c r="F25" s="23" t="b">
        <f t="shared" si="1"/>
        <v>0</v>
      </c>
      <c r="G25" s="23">
        <v>3000</v>
      </c>
      <c r="H25" s="24" t="s">
        <v>100</v>
      </c>
      <c r="I25" s="25"/>
      <c r="J25" s="24" t="s">
        <v>101</v>
      </c>
      <c r="K25" s="22" t="s">
        <v>31</v>
      </c>
      <c r="L25" s="22" t="s">
        <v>78</v>
      </c>
      <c r="M25" s="22" t="s">
        <v>79</v>
      </c>
      <c r="N25" s="26" t="s">
        <v>23</v>
      </c>
      <c r="O25" s="27">
        <v>50000000</v>
      </c>
      <c r="P25" s="28" t="s">
        <v>34</v>
      </c>
    </row>
    <row r="26" spans="1:16" s="29" customFormat="1" ht="76.5" x14ac:dyDescent="0.2">
      <c r="A26" s="22" t="s">
        <v>24</v>
      </c>
      <c r="B26" s="22" t="s">
        <v>25</v>
      </c>
      <c r="C26" s="23" t="s">
        <v>26</v>
      </c>
      <c r="D26" s="22" t="s">
        <v>102</v>
      </c>
      <c r="E26" s="22" t="s">
        <v>28</v>
      </c>
      <c r="F26" s="23" t="b">
        <f t="shared" si="1"/>
        <v>0</v>
      </c>
      <c r="G26" s="23">
        <v>10</v>
      </c>
      <c r="H26" s="24" t="s">
        <v>103</v>
      </c>
      <c r="I26" s="25"/>
      <c r="J26" s="24" t="s">
        <v>104</v>
      </c>
      <c r="K26" s="22" t="s">
        <v>31</v>
      </c>
      <c r="L26" s="22" t="s">
        <v>78</v>
      </c>
      <c r="M26" s="22" t="s">
        <v>79</v>
      </c>
      <c r="N26" s="26" t="s">
        <v>23</v>
      </c>
      <c r="O26" s="27">
        <v>50000000</v>
      </c>
      <c r="P26" s="28" t="s">
        <v>34</v>
      </c>
    </row>
    <row r="27" spans="1:16" s="29" customFormat="1" ht="76.5" x14ac:dyDescent="0.2">
      <c r="A27" s="22" t="s">
        <v>24</v>
      </c>
      <c r="B27" s="22" t="s">
        <v>25</v>
      </c>
      <c r="C27" s="23" t="s">
        <v>26</v>
      </c>
      <c r="D27" s="24" t="s">
        <v>27</v>
      </c>
      <c r="E27" s="22" t="s">
        <v>28</v>
      </c>
      <c r="F27" s="23" t="b">
        <f t="shared" si="1"/>
        <v>0</v>
      </c>
      <c r="G27" s="23">
        <v>1</v>
      </c>
      <c r="H27" s="24" t="s">
        <v>105</v>
      </c>
      <c r="I27" s="25"/>
      <c r="J27" s="24" t="s">
        <v>106</v>
      </c>
      <c r="K27" s="22" t="s">
        <v>31</v>
      </c>
      <c r="L27" s="22" t="s">
        <v>78</v>
      </c>
      <c r="M27" s="22" t="s">
        <v>79</v>
      </c>
      <c r="N27" s="26" t="s">
        <v>23</v>
      </c>
      <c r="O27" s="27">
        <v>50000000</v>
      </c>
      <c r="P27" s="28" t="s">
        <v>34</v>
      </c>
    </row>
    <row r="28" spans="1:16" s="29" customFormat="1" ht="76.5" x14ac:dyDescent="0.2">
      <c r="A28" s="22" t="s">
        <v>24</v>
      </c>
      <c r="B28" s="22" t="s">
        <v>25</v>
      </c>
      <c r="C28" s="23" t="s">
        <v>26</v>
      </c>
      <c r="D28" s="24" t="s">
        <v>107</v>
      </c>
      <c r="E28" s="22" t="s">
        <v>28</v>
      </c>
      <c r="F28" s="23" t="b">
        <f t="shared" si="1"/>
        <v>0</v>
      </c>
      <c r="G28" s="23">
        <v>1</v>
      </c>
      <c r="H28" s="24" t="s">
        <v>108</v>
      </c>
      <c r="I28" s="25"/>
      <c r="J28" s="24" t="s">
        <v>109</v>
      </c>
      <c r="K28" s="22" t="s">
        <v>31</v>
      </c>
      <c r="L28" s="22" t="s">
        <v>78</v>
      </c>
      <c r="M28" s="22" t="s">
        <v>79</v>
      </c>
      <c r="N28" s="26" t="s">
        <v>23</v>
      </c>
      <c r="O28" s="27">
        <v>105619000</v>
      </c>
      <c r="P28" s="28" t="s">
        <v>34</v>
      </c>
    </row>
    <row r="29" spans="1:16" s="29" customFormat="1" ht="63.75" x14ac:dyDescent="0.2">
      <c r="A29" s="22" t="s">
        <v>24</v>
      </c>
      <c r="B29" s="22" t="s">
        <v>25</v>
      </c>
      <c r="C29" s="23" t="s">
        <v>26</v>
      </c>
      <c r="D29" s="24" t="s">
        <v>27</v>
      </c>
      <c r="E29" s="22" t="s">
        <v>28</v>
      </c>
      <c r="F29" s="23" t="b">
        <f t="shared" si="1"/>
        <v>0</v>
      </c>
      <c r="G29" s="23">
        <v>3000</v>
      </c>
      <c r="H29" s="24" t="s">
        <v>110</v>
      </c>
      <c r="I29" s="25"/>
      <c r="J29" s="24" t="s">
        <v>111</v>
      </c>
      <c r="K29" s="22" t="s">
        <v>31</v>
      </c>
      <c r="L29" s="22" t="s">
        <v>78</v>
      </c>
      <c r="M29" s="22" t="s">
        <v>79</v>
      </c>
      <c r="N29" s="26" t="s">
        <v>23</v>
      </c>
      <c r="O29" s="27">
        <v>88400000</v>
      </c>
      <c r="P29" s="28" t="s">
        <v>34</v>
      </c>
    </row>
    <row r="30" spans="1:16" s="29" customFormat="1" ht="76.5" x14ac:dyDescent="0.2">
      <c r="A30" s="22" t="s">
        <v>24</v>
      </c>
      <c r="B30" s="22" t="s">
        <v>25</v>
      </c>
      <c r="C30" s="23" t="s">
        <v>26</v>
      </c>
      <c r="D30" s="24" t="s">
        <v>27</v>
      </c>
      <c r="E30" s="22" t="s">
        <v>28</v>
      </c>
      <c r="F30" s="23" t="b">
        <f t="shared" si="1"/>
        <v>0</v>
      </c>
      <c r="G30" s="23">
        <v>1</v>
      </c>
      <c r="H30" s="24" t="s">
        <v>112</v>
      </c>
      <c r="I30" s="25"/>
      <c r="J30" s="24" t="s">
        <v>113</v>
      </c>
      <c r="K30" s="22" t="s">
        <v>31</v>
      </c>
      <c r="L30" s="22" t="s">
        <v>78</v>
      </c>
      <c r="M30" s="22" t="s">
        <v>79</v>
      </c>
      <c r="N30" s="26" t="s">
        <v>23</v>
      </c>
      <c r="O30" s="27">
        <v>88800000</v>
      </c>
      <c r="P30" s="28" t="s">
        <v>34</v>
      </c>
    </row>
    <row r="31" spans="1:16" s="29" customFormat="1" ht="15" customHeight="1" x14ac:dyDescent="0.2">
      <c r="A31" s="32" t="s">
        <v>114</v>
      </c>
      <c r="B31" s="32" t="s">
        <v>115</v>
      </c>
      <c r="C31" s="33" t="s">
        <v>26</v>
      </c>
      <c r="D31" s="34" t="s">
        <v>116</v>
      </c>
      <c r="E31" s="35" t="s">
        <v>117</v>
      </c>
      <c r="F31" s="23" t="b">
        <f>IF(C31="Producto","='Plan_Indicativo '!N2",IF(C31&lt;"Producto",BP30))</f>
        <v>0</v>
      </c>
      <c r="G31" s="33">
        <v>2</v>
      </c>
      <c r="H31" s="36" t="s">
        <v>118</v>
      </c>
      <c r="I31" s="37"/>
      <c r="J31" s="36" t="s">
        <v>119</v>
      </c>
      <c r="L31" s="38"/>
      <c r="M31" s="38"/>
      <c r="N31" s="39" t="s">
        <v>23</v>
      </c>
      <c r="O31" s="40">
        <v>32350560</v>
      </c>
      <c r="P31" s="33" t="s">
        <v>34</v>
      </c>
    </row>
    <row r="32" spans="1:16" s="29" customFormat="1" ht="114.75" x14ac:dyDescent="0.2">
      <c r="A32" s="34"/>
      <c r="B32" s="34"/>
      <c r="C32" s="41"/>
      <c r="D32" s="34"/>
      <c r="E32" s="42"/>
      <c r="F32" s="23"/>
      <c r="G32" s="41"/>
      <c r="H32" s="43"/>
      <c r="I32" s="44"/>
      <c r="J32" s="43"/>
      <c r="K32" s="45" t="s">
        <v>120</v>
      </c>
      <c r="L32" s="38">
        <v>44998</v>
      </c>
      <c r="M32" s="38">
        <v>45086</v>
      </c>
      <c r="N32" s="46"/>
      <c r="O32" s="40"/>
      <c r="P32" s="41"/>
    </row>
    <row r="33" spans="1:16" s="29" customFormat="1" ht="89.25" x14ac:dyDescent="0.2">
      <c r="A33" s="34"/>
      <c r="B33" s="34"/>
      <c r="C33" s="41"/>
      <c r="D33" s="34"/>
      <c r="E33" s="42"/>
      <c r="F33" s="23"/>
      <c r="G33" s="41"/>
      <c r="H33" s="43"/>
      <c r="I33" s="44"/>
      <c r="J33" s="43"/>
      <c r="K33" s="47" t="s">
        <v>121</v>
      </c>
      <c r="L33" s="38">
        <v>45026</v>
      </c>
      <c r="M33" s="38">
        <v>45114</v>
      </c>
      <c r="N33" s="46"/>
      <c r="O33" s="40"/>
      <c r="P33" s="41"/>
    </row>
    <row r="34" spans="1:16" s="29" customFormat="1" ht="51" x14ac:dyDescent="0.2">
      <c r="A34" s="34"/>
      <c r="B34" s="34"/>
      <c r="C34" s="41"/>
      <c r="D34" s="34"/>
      <c r="E34" s="42"/>
      <c r="F34" s="23"/>
      <c r="G34" s="41"/>
      <c r="H34" s="43"/>
      <c r="I34" s="44"/>
      <c r="J34" s="43"/>
      <c r="K34" s="47" t="s">
        <v>122</v>
      </c>
      <c r="L34" s="38">
        <v>44986</v>
      </c>
      <c r="M34" s="38">
        <v>45226</v>
      </c>
      <c r="N34" s="46"/>
      <c r="O34" s="40"/>
      <c r="P34" s="41"/>
    </row>
    <row r="35" spans="1:16" s="29" customFormat="1" ht="15" customHeight="1" x14ac:dyDescent="0.2">
      <c r="A35" s="34"/>
      <c r="B35" s="34"/>
      <c r="C35" s="41"/>
      <c r="D35" s="34"/>
      <c r="E35" s="42"/>
      <c r="F35" s="23"/>
      <c r="G35" s="41"/>
      <c r="H35" s="43"/>
      <c r="I35" s="44"/>
      <c r="J35" s="43"/>
      <c r="K35" s="47" t="s">
        <v>123</v>
      </c>
      <c r="L35" s="38">
        <v>45237</v>
      </c>
      <c r="M35" s="38">
        <v>45244</v>
      </c>
      <c r="N35" s="46"/>
      <c r="O35" s="40"/>
      <c r="P35" s="41"/>
    </row>
    <row r="36" spans="1:16" s="29" customFormat="1" ht="67.5" customHeight="1" x14ac:dyDescent="0.2">
      <c r="A36" s="48" t="s">
        <v>114</v>
      </c>
      <c r="B36" s="48" t="s">
        <v>115</v>
      </c>
      <c r="C36" s="33" t="s">
        <v>26</v>
      </c>
      <c r="D36" s="48" t="s">
        <v>124</v>
      </c>
      <c r="E36" s="35" t="s">
        <v>117</v>
      </c>
      <c r="F36" s="23" t="b">
        <f>IF(C36="Producto","='Plan_Indicativo '!N2",IF(C36&lt;"Producto",BP31))</f>
        <v>0</v>
      </c>
      <c r="G36" s="33">
        <v>1</v>
      </c>
      <c r="H36" s="36" t="s">
        <v>118</v>
      </c>
      <c r="I36" s="37"/>
      <c r="J36" s="36" t="s">
        <v>119</v>
      </c>
      <c r="K36" s="47" t="s">
        <v>125</v>
      </c>
      <c r="L36" s="38"/>
      <c r="M36" s="38"/>
      <c r="N36" s="33" t="s">
        <v>23</v>
      </c>
      <c r="O36" s="49">
        <v>29900000</v>
      </c>
      <c r="P36" s="33" t="s">
        <v>34</v>
      </c>
    </row>
    <row r="37" spans="1:16" s="29" customFormat="1" ht="89.25" x14ac:dyDescent="0.2">
      <c r="A37" s="50"/>
      <c r="B37" s="50"/>
      <c r="C37" s="41"/>
      <c r="D37" s="50"/>
      <c r="E37" s="42"/>
      <c r="F37" s="23"/>
      <c r="G37" s="41"/>
      <c r="H37" s="43"/>
      <c r="I37" s="44"/>
      <c r="J37" s="43"/>
      <c r="K37" s="51" t="s">
        <v>126</v>
      </c>
      <c r="L37" s="52" t="s">
        <v>127</v>
      </c>
      <c r="M37" s="52" t="s">
        <v>128</v>
      </c>
      <c r="N37" s="41"/>
      <c r="O37" s="53"/>
      <c r="P37" s="41"/>
    </row>
    <row r="38" spans="1:16" s="29" customFormat="1" ht="89.25" x14ac:dyDescent="0.2">
      <c r="A38" s="50"/>
      <c r="B38" s="50"/>
      <c r="C38" s="41"/>
      <c r="D38" s="50"/>
      <c r="E38" s="42"/>
      <c r="F38" s="23"/>
      <c r="G38" s="41"/>
      <c r="H38" s="43"/>
      <c r="I38" s="44"/>
      <c r="J38" s="43"/>
      <c r="K38" s="54" t="s">
        <v>129</v>
      </c>
      <c r="L38" s="52" t="s">
        <v>130</v>
      </c>
      <c r="M38" s="52" t="s">
        <v>131</v>
      </c>
      <c r="N38" s="41"/>
      <c r="O38" s="53"/>
      <c r="P38" s="41"/>
    </row>
    <row r="39" spans="1:16" s="29" customFormat="1" ht="15" customHeight="1" x14ac:dyDescent="0.2">
      <c r="A39" s="50"/>
      <c r="B39" s="50"/>
      <c r="C39" s="41"/>
      <c r="D39" s="50"/>
      <c r="E39" s="42"/>
      <c r="F39" s="23"/>
      <c r="G39" s="41"/>
      <c r="H39" s="43"/>
      <c r="I39" s="44"/>
      <c r="J39" s="43"/>
      <c r="K39" s="54" t="s">
        <v>132</v>
      </c>
      <c r="L39" s="38">
        <v>44989</v>
      </c>
      <c r="M39" s="38"/>
      <c r="N39" s="41"/>
      <c r="O39" s="53"/>
      <c r="P39" s="41"/>
    </row>
    <row r="40" spans="1:16" s="29" customFormat="1" ht="51" x14ac:dyDescent="0.2">
      <c r="A40" s="50"/>
      <c r="B40" s="50"/>
      <c r="C40" s="41"/>
      <c r="D40" s="50"/>
      <c r="E40" s="42"/>
      <c r="F40" s="23"/>
      <c r="G40" s="41"/>
      <c r="H40" s="43"/>
      <c r="I40" s="44"/>
      <c r="J40" s="43"/>
      <c r="K40" s="54" t="s">
        <v>133</v>
      </c>
      <c r="L40" s="52">
        <v>45020</v>
      </c>
      <c r="M40" s="52">
        <v>45051</v>
      </c>
      <c r="N40" s="41"/>
      <c r="O40" s="53"/>
      <c r="P40" s="41"/>
    </row>
    <row r="41" spans="1:16" s="29" customFormat="1" ht="51" x14ac:dyDescent="0.2">
      <c r="A41" s="50"/>
      <c r="B41" s="50"/>
      <c r="C41" s="41"/>
      <c r="D41" s="50"/>
      <c r="E41" s="42"/>
      <c r="F41" s="23"/>
      <c r="G41" s="41"/>
      <c r="H41" s="43"/>
      <c r="I41" s="44"/>
      <c r="J41" s="43"/>
      <c r="K41" s="54" t="s">
        <v>134</v>
      </c>
      <c r="L41" s="52">
        <v>45051</v>
      </c>
      <c r="M41" s="52" t="s">
        <v>135</v>
      </c>
      <c r="N41" s="41"/>
      <c r="O41" s="53"/>
      <c r="P41" s="41"/>
    </row>
    <row r="42" spans="1:16" s="29" customFormat="1" ht="25.5" x14ac:dyDescent="0.2">
      <c r="A42" s="50"/>
      <c r="B42" s="50"/>
      <c r="C42" s="41"/>
      <c r="D42" s="50"/>
      <c r="E42" s="42"/>
      <c r="F42" s="23"/>
      <c r="G42" s="41"/>
      <c r="H42" s="43"/>
      <c r="I42" s="44"/>
      <c r="J42" s="43"/>
      <c r="K42" s="54" t="s">
        <v>136</v>
      </c>
      <c r="L42" s="52" t="s">
        <v>137</v>
      </c>
      <c r="M42" s="52" t="s">
        <v>138</v>
      </c>
      <c r="N42" s="41"/>
      <c r="O42" s="53"/>
      <c r="P42" s="41"/>
    </row>
    <row r="43" spans="1:16" s="29" customFormat="1" ht="25.5" x14ac:dyDescent="0.2">
      <c r="A43" s="50"/>
      <c r="B43" s="50"/>
      <c r="C43" s="41"/>
      <c r="D43" s="50"/>
      <c r="E43" s="42"/>
      <c r="F43" s="23"/>
      <c r="G43" s="41"/>
      <c r="H43" s="43"/>
      <c r="I43" s="44"/>
      <c r="J43" s="43"/>
      <c r="K43" s="54" t="s">
        <v>139</v>
      </c>
      <c r="L43" s="52" t="s">
        <v>140</v>
      </c>
      <c r="M43" s="52" t="s">
        <v>141</v>
      </c>
      <c r="N43" s="41"/>
      <c r="O43" s="53"/>
      <c r="P43" s="41"/>
    </row>
    <row r="44" spans="1:16" s="29" customFormat="1" ht="51" x14ac:dyDescent="0.2">
      <c r="A44" s="50"/>
      <c r="B44" s="50"/>
      <c r="C44" s="41"/>
      <c r="D44" s="50"/>
      <c r="E44" s="42"/>
      <c r="F44" s="23"/>
      <c r="G44" s="41"/>
      <c r="H44" s="43"/>
      <c r="I44" s="44"/>
      <c r="J44" s="43"/>
      <c r="K44" s="54" t="s">
        <v>142</v>
      </c>
      <c r="L44" s="52">
        <v>44934</v>
      </c>
      <c r="M44" s="52">
        <v>45207</v>
      </c>
      <c r="N44" s="41"/>
      <c r="O44" s="53"/>
      <c r="P44" s="41"/>
    </row>
    <row r="45" spans="1:16" s="29" customFormat="1" ht="15" customHeight="1" x14ac:dyDescent="0.2">
      <c r="A45" s="50"/>
      <c r="B45" s="50"/>
      <c r="C45" s="41"/>
      <c r="D45" s="50"/>
      <c r="E45" s="42"/>
      <c r="F45" s="23"/>
      <c r="G45" s="41"/>
      <c r="H45" s="43"/>
      <c r="I45" s="44"/>
      <c r="J45" s="43"/>
      <c r="K45" s="54" t="s">
        <v>143</v>
      </c>
      <c r="L45" s="52" t="s">
        <v>144</v>
      </c>
      <c r="M45" s="52">
        <v>45269</v>
      </c>
      <c r="N45" s="41"/>
      <c r="O45" s="53"/>
      <c r="P45" s="41"/>
    </row>
    <row r="46" spans="1:16" s="29" customFormat="1" ht="25.5" x14ac:dyDescent="0.2">
      <c r="A46" s="50"/>
      <c r="B46" s="50"/>
      <c r="C46" s="41"/>
      <c r="D46" s="55"/>
      <c r="E46" s="42"/>
      <c r="F46" s="23"/>
      <c r="G46" s="41"/>
      <c r="H46" s="43"/>
      <c r="I46" s="44"/>
      <c r="J46" s="43"/>
      <c r="K46" s="54" t="s">
        <v>145</v>
      </c>
      <c r="L46" s="52" t="s">
        <v>146</v>
      </c>
      <c r="M46" s="52" t="s">
        <v>147</v>
      </c>
      <c r="N46" s="41"/>
      <c r="O46" s="53"/>
      <c r="P46" s="41"/>
    </row>
    <row r="47" spans="1:16" s="29" customFormat="1" ht="153" x14ac:dyDescent="0.2">
      <c r="A47" s="48" t="s">
        <v>114</v>
      </c>
      <c r="B47" s="48" t="s">
        <v>115</v>
      </c>
      <c r="C47" s="33" t="s">
        <v>26</v>
      </c>
      <c r="D47" s="48" t="s">
        <v>148</v>
      </c>
      <c r="E47" s="35" t="s">
        <v>117</v>
      </c>
      <c r="F47" s="23" t="b">
        <f>IF(C47="Producto","='Plan_Indicativo '!N2",IF(C47&lt;"Producto",#REF!))</f>
        <v>0</v>
      </c>
      <c r="G47" s="33">
        <v>1</v>
      </c>
      <c r="H47" s="36" t="s">
        <v>118</v>
      </c>
      <c r="I47" s="56"/>
      <c r="J47" s="36" t="s">
        <v>149</v>
      </c>
      <c r="K47" s="47" t="s">
        <v>150</v>
      </c>
      <c r="L47" s="38"/>
      <c r="M47" s="38"/>
      <c r="N47" s="33" t="s">
        <v>23</v>
      </c>
      <c r="O47" s="57">
        <v>749086926</v>
      </c>
      <c r="P47" s="33" t="s">
        <v>34</v>
      </c>
    </row>
    <row r="48" spans="1:16" s="29" customFormat="1" ht="114.75" x14ac:dyDescent="0.2">
      <c r="A48" s="50"/>
      <c r="B48" s="50"/>
      <c r="C48" s="41"/>
      <c r="D48" s="50"/>
      <c r="E48" s="42"/>
      <c r="F48" s="23"/>
      <c r="G48" s="41"/>
      <c r="H48" s="43"/>
      <c r="I48" s="58"/>
      <c r="J48" s="43"/>
      <c r="K48" s="47" t="s">
        <v>151</v>
      </c>
      <c r="L48" s="38">
        <v>44970</v>
      </c>
      <c r="M48" s="38">
        <v>44974</v>
      </c>
      <c r="N48" s="41"/>
      <c r="O48" s="53"/>
      <c r="P48" s="41"/>
    </row>
    <row r="49" spans="1:36" s="29" customFormat="1" ht="89.25" x14ac:dyDescent="0.2">
      <c r="A49" s="50"/>
      <c r="B49" s="50"/>
      <c r="C49" s="41"/>
      <c r="D49" s="50"/>
      <c r="E49" s="42"/>
      <c r="F49" s="23"/>
      <c r="G49" s="41"/>
      <c r="H49" s="43"/>
      <c r="I49" s="58"/>
      <c r="J49" s="43"/>
      <c r="K49" s="47" t="s">
        <v>152</v>
      </c>
      <c r="L49" s="38">
        <v>44981</v>
      </c>
      <c r="M49" s="38">
        <v>44995</v>
      </c>
      <c r="N49" s="41"/>
      <c r="O49" s="53"/>
      <c r="P49" s="41"/>
    </row>
    <row r="50" spans="1:36" s="29" customFormat="1" ht="15" customHeight="1" x14ac:dyDescent="0.2">
      <c r="A50" s="50"/>
      <c r="B50" s="50"/>
      <c r="C50" s="41"/>
      <c r="D50" s="50"/>
      <c r="E50" s="42"/>
      <c r="F50" s="23"/>
      <c r="G50" s="41"/>
      <c r="H50" s="43"/>
      <c r="I50" s="58"/>
      <c r="J50" s="43"/>
      <c r="K50" s="47" t="s">
        <v>153</v>
      </c>
      <c r="L50" s="38">
        <v>44998</v>
      </c>
      <c r="M50" s="38">
        <v>45009</v>
      </c>
      <c r="N50" s="41"/>
      <c r="O50" s="53"/>
      <c r="P50" s="41"/>
    </row>
    <row r="51" spans="1:36" s="29" customFormat="1" ht="38.25" x14ac:dyDescent="0.2">
      <c r="A51" s="50"/>
      <c r="B51" s="50"/>
      <c r="C51" s="41"/>
      <c r="D51" s="50"/>
      <c r="E51" s="42"/>
      <c r="F51" s="23"/>
      <c r="G51" s="41"/>
      <c r="H51" s="43"/>
      <c r="I51" s="58"/>
      <c r="J51" s="43"/>
      <c r="K51" s="47" t="s">
        <v>154</v>
      </c>
      <c r="L51" s="38">
        <v>45013</v>
      </c>
      <c r="M51" s="38">
        <v>45016</v>
      </c>
      <c r="N51" s="41"/>
      <c r="O51" s="53"/>
      <c r="P51" s="41"/>
    </row>
    <row r="52" spans="1:36" s="29" customFormat="1" ht="76.5" x14ac:dyDescent="0.2">
      <c r="A52" s="50"/>
      <c r="B52" s="50"/>
      <c r="C52" s="41"/>
      <c r="D52" s="50"/>
      <c r="E52" s="42"/>
      <c r="F52" s="23"/>
      <c r="G52" s="41"/>
      <c r="H52" s="43"/>
      <c r="I52" s="58"/>
      <c r="J52" s="43"/>
      <c r="K52" s="47" t="s">
        <v>155</v>
      </c>
      <c r="L52" s="38">
        <v>45019</v>
      </c>
      <c r="M52" s="38">
        <v>45030</v>
      </c>
      <c r="N52" s="41"/>
      <c r="O52" s="53"/>
      <c r="P52" s="41"/>
    </row>
    <row r="53" spans="1:36" s="29" customFormat="1" ht="25.5" x14ac:dyDescent="0.2">
      <c r="A53" s="50"/>
      <c r="B53" s="50"/>
      <c r="C53" s="41"/>
      <c r="D53" s="50"/>
      <c r="E53" s="42"/>
      <c r="F53" s="23"/>
      <c r="G53" s="41"/>
      <c r="H53" s="43"/>
      <c r="I53" s="58"/>
      <c r="J53" s="43"/>
      <c r="K53" s="47" t="s">
        <v>156</v>
      </c>
      <c r="L53" s="38">
        <v>45033</v>
      </c>
      <c r="M53" s="38">
        <v>45065</v>
      </c>
      <c r="N53" s="41"/>
      <c r="O53" s="53"/>
      <c r="P53" s="41"/>
      <c r="AJ53" s="29" t="s">
        <v>26</v>
      </c>
    </row>
    <row r="54" spans="1:36" s="29" customFormat="1" ht="114.75" x14ac:dyDescent="0.2">
      <c r="A54" s="50"/>
      <c r="B54" s="50"/>
      <c r="C54" s="41"/>
      <c r="D54" s="50"/>
      <c r="E54" s="42"/>
      <c r="F54" s="23"/>
      <c r="G54" s="41"/>
      <c r="H54" s="43"/>
      <c r="I54" s="58"/>
      <c r="J54" s="43"/>
      <c r="K54" s="47" t="s">
        <v>157</v>
      </c>
      <c r="L54" s="38">
        <v>45078</v>
      </c>
      <c r="M54" s="38">
        <v>45260</v>
      </c>
      <c r="N54" s="41"/>
      <c r="O54" s="53"/>
      <c r="P54" s="41"/>
      <c r="AJ54" s="29" t="s">
        <v>158</v>
      </c>
    </row>
    <row r="55" spans="1:36" s="29" customFormat="1" ht="63.75" x14ac:dyDescent="0.2">
      <c r="A55" s="50"/>
      <c r="B55" s="50"/>
      <c r="C55" s="41"/>
      <c r="D55" s="50"/>
      <c r="E55" s="42"/>
      <c r="F55" s="23"/>
      <c r="G55" s="41"/>
      <c r="H55" s="43"/>
      <c r="I55" s="58"/>
      <c r="J55" s="43"/>
      <c r="K55" s="47" t="s">
        <v>159</v>
      </c>
      <c r="L55" s="38">
        <v>45076</v>
      </c>
      <c r="M55" s="38">
        <v>45290</v>
      </c>
      <c r="N55" s="41"/>
      <c r="O55" s="53"/>
      <c r="P55" s="41"/>
      <c r="AJ55" s="29" t="s">
        <v>17</v>
      </c>
    </row>
    <row r="56" spans="1:36" s="29" customFormat="1" ht="76.5" x14ac:dyDescent="0.2">
      <c r="A56" s="55"/>
      <c r="B56" s="55"/>
      <c r="C56" s="59"/>
      <c r="D56" s="55"/>
      <c r="E56" s="60"/>
      <c r="F56" s="23"/>
      <c r="G56" s="59"/>
      <c r="H56" s="61"/>
      <c r="I56" s="62"/>
      <c r="J56" s="61"/>
      <c r="K56" s="47" t="s">
        <v>160</v>
      </c>
      <c r="L56" s="38">
        <v>45275</v>
      </c>
      <c r="M56" s="38">
        <v>45282</v>
      </c>
      <c r="N56" s="59"/>
      <c r="O56" s="63"/>
      <c r="P56" s="59"/>
    </row>
    <row r="57" spans="1:36" s="29" customFormat="1" ht="56.25" customHeight="1" x14ac:dyDescent="0.2">
      <c r="A57" s="48" t="s">
        <v>114</v>
      </c>
      <c r="B57" s="48" t="s">
        <v>115</v>
      </c>
      <c r="C57" s="33" t="s">
        <v>161</v>
      </c>
      <c r="D57" s="48" t="s">
        <v>162</v>
      </c>
      <c r="E57" s="35" t="s">
        <v>117</v>
      </c>
      <c r="F57" s="23"/>
      <c r="G57" s="33">
        <v>1</v>
      </c>
      <c r="H57" s="36" t="s">
        <v>118</v>
      </c>
      <c r="I57" s="64"/>
      <c r="J57" s="36" t="s">
        <v>119</v>
      </c>
      <c r="K57" s="47" t="s">
        <v>163</v>
      </c>
      <c r="L57" s="38">
        <v>44958</v>
      </c>
      <c r="M57" s="38">
        <v>45016</v>
      </c>
      <c r="N57" s="33" t="s">
        <v>23</v>
      </c>
      <c r="O57" s="65"/>
      <c r="P57" s="33" t="s">
        <v>34</v>
      </c>
    </row>
    <row r="58" spans="1:36" s="29" customFormat="1" ht="76.5" x14ac:dyDescent="0.2">
      <c r="A58" s="50"/>
      <c r="B58" s="50"/>
      <c r="C58" s="41"/>
      <c r="D58" s="50"/>
      <c r="E58" s="42"/>
      <c r="F58" s="23"/>
      <c r="G58" s="41"/>
      <c r="H58" s="43"/>
      <c r="I58" s="64"/>
      <c r="J58" s="43"/>
      <c r="K58" s="47" t="s">
        <v>164</v>
      </c>
      <c r="L58" s="38">
        <v>45026</v>
      </c>
      <c r="M58" s="38">
        <v>45107</v>
      </c>
      <c r="N58" s="41"/>
      <c r="O58" s="65">
        <v>248569500</v>
      </c>
      <c r="P58" s="41"/>
    </row>
    <row r="59" spans="1:36" s="29" customFormat="1" ht="51" x14ac:dyDescent="0.2">
      <c r="A59" s="50"/>
      <c r="B59" s="50"/>
      <c r="C59" s="41"/>
      <c r="D59" s="50"/>
      <c r="E59" s="42"/>
      <c r="F59" s="23"/>
      <c r="G59" s="41"/>
      <c r="H59" s="43"/>
      <c r="I59" s="64"/>
      <c r="J59" s="43"/>
      <c r="K59" s="47" t="s">
        <v>165</v>
      </c>
      <c r="L59" s="38">
        <v>45111</v>
      </c>
      <c r="M59" s="38">
        <v>45197</v>
      </c>
      <c r="N59" s="41"/>
      <c r="O59" s="65"/>
      <c r="P59" s="41"/>
    </row>
    <row r="60" spans="1:36" s="29" customFormat="1" ht="51" x14ac:dyDescent="0.2">
      <c r="A60" s="50"/>
      <c r="B60" s="50"/>
      <c r="C60" s="41"/>
      <c r="D60" s="50"/>
      <c r="E60" s="42"/>
      <c r="F60" s="23"/>
      <c r="G60" s="41"/>
      <c r="H60" s="43"/>
      <c r="I60" s="64"/>
      <c r="J60" s="43"/>
      <c r="K60" s="47" t="s">
        <v>166</v>
      </c>
      <c r="L60" s="38">
        <v>45201</v>
      </c>
      <c r="M60" s="38">
        <v>45230</v>
      </c>
      <c r="N60" s="41"/>
      <c r="O60" s="65"/>
      <c r="P60" s="41"/>
    </row>
    <row r="61" spans="1:36" s="29" customFormat="1" ht="15" customHeight="1" x14ac:dyDescent="0.2">
      <c r="A61" s="50"/>
      <c r="B61" s="50"/>
      <c r="C61" s="41"/>
      <c r="D61" s="50"/>
      <c r="E61" s="42"/>
      <c r="F61" s="23"/>
      <c r="G61" s="41"/>
      <c r="H61" s="43"/>
      <c r="I61" s="64"/>
      <c r="J61" s="43"/>
      <c r="K61" s="47" t="s">
        <v>167</v>
      </c>
      <c r="L61" s="38">
        <v>45237</v>
      </c>
      <c r="M61" s="38">
        <v>45245</v>
      </c>
      <c r="N61" s="41"/>
      <c r="O61" s="65"/>
      <c r="P61" s="41"/>
    </row>
    <row r="62" spans="1:36" s="29" customFormat="1" ht="127.5" x14ac:dyDescent="0.2">
      <c r="A62" s="48" t="s">
        <v>114</v>
      </c>
      <c r="B62" s="48" t="s">
        <v>115</v>
      </c>
      <c r="C62" s="33" t="s">
        <v>26</v>
      </c>
      <c r="D62" s="48" t="s">
        <v>168</v>
      </c>
      <c r="E62" s="35" t="s">
        <v>117</v>
      </c>
      <c r="F62" s="23" t="b">
        <f>IF(C62="Producto","='Plan_Indicativo '!N2",IF(C62&lt;"Producto",#REF!))</f>
        <v>0</v>
      </c>
      <c r="G62" s="33">
        <v>5</v>
      </c>
      <c r="H62" s="36" t="s">
        <v>118</v>
      </c>
      <c r="I62" s="37"/>
      <c r="J62" s="36" t="s">
        <v>119</v>
      </c>
      <c r="K62" s="47" t="s">
        <v>169</v>
      </c>
      <c r="L62" s="38"/>
      <c r="M62" s="38"/>
      <c r="N62" s="33" t="s">
        <v>23</v>
      </c>
      <c r="O62" s="49">
        <v>39254940</v>
      </c>
      <c r="P62" s="33" t="s">
        <v>34</v>
      </c>
    </row>
    <row r="63" spans="1:36" s="29" customFormat="1" ht="127.5" x14ac:dyDescent="0.2">
      <c r="A63" s="50"/>
      <c r="B63" s="50"/>
      <c r="C63" s="41"/>
      <c r="D63" s="50"/>
      <c r="E63" s="42"/>
      <c r="F63" s="23"/>
      <c r="G63" s="41"/>
      <c r="H63" s="43"/>
      <c r="I63" s="44"/>
      <c r="J63" s="43"/>
      <c r="K63" s="47" t="s">
        <v>170</v>
      </c>
      <c r="L63" s="66">
        <v>44958</v>
      </c>
      <c r="M63" s="66">
        <v>44960</v>
      </c>
      <c r="N63" s="41"/>
      <c r="O63" s="53"/>
      <c r="P63" s="41"/>
    </row>
    <row r="64" spans="1:36" s="29" customFormat="1" ht="114.75" x14ac:dyDescent="0.2">
      <c r="A64" s="50"/>
      <c r="B64" s="50"/>
      <c r="C64" s="41"/>
      <c r="D64" s="50"/>
      <c r="E64" s="42"/>
      <c r="F64" s="23"/>
      <c r="G64" s="41"/>
      <c r="H64" s="43"/>
      <c r="I64" s="44"/>
      <c r="J64" s="43"/>
      <c r="K64" s="47" t="s">
        <v>171</v>
      </c>
      <c r="L64" s="66">
        <v>44963</v>
      </c>
      <c r="M64" s="66">
        <v>44974</v>
      </c>
      <c r="N64" s="41"/>
      <c r="O64" s="53"/>
      <c r="P64" s="41"/>
    </row>
    <row r="65" spans="1:16" s="29" customFormat="1" ht="165.75" x14ac:dyDescent="0.2">
      <c r="A65" s="50"/>
      <c r="B65" s="50"/>
      <c r="C65" s="41"/>
      <c r="D65" s="50"/>
      <c r="E65" s="42"/>
      <c r="F65" s="23"/>
      <c r="G65" s="41"/>
      <c r="H65" s="43"/>
      <c r="I65" s="44"/>
      <c r="J65" s="43"/>
      <c r="K65" s="47" t="s">
        <v>172</v>
      </c>
      <c r="L65" s="66">
        <v>44978</v>
      </c>
      <c r="M65" s="66">
        <v>45260</v>
      </c>
      <c r="N65" s="41"/>
      <c r="O65" s="53"/>
      <c r="P65" s="41"/>
    </row>
    <row r="66" spans="1:16" s="29" customFormat="1" ht="191.25" x14ac:dyDescent="0.2">
      <c r="A66" s="50"/>
      <c r="B66" s="50"/>
      <c r="C66" s="41"/>
      <c r="D66" s="50"/>
      <c r="E66" s="42"/>
      <c r="F66" s="23"/>
      <c r="G66" s="41"/>
      <c r="H66" s="43"/>
      <c r="I66" s="44"/>
      <c r="J66" s="43"/>
      <c r="K66" s="47" t="s">
        <v>173</v>
      </c>
      <c r="L66" s="66">
        <v>44960</v>
      </c>
      <c r="M66" s="66">
        <v>45260</v>
      </c>
      <c r="N66" s="41"/>
      <c r="O66" s="53"/>
      <c r="P66" s="41"/>
    </row>
    <row r="67" spans="1:16" s="29" customFormat="1" ht="89.25" x14ac:dyDescent="0.2">
      <c r="A67" s="55"/>
      <c r="B67" s="55"/>
      <c r="C67" s="59"/>
      <c r="D67" s="55"/>
      <c r="E67" s="60"/>
      <c r="F67" s="23"/>
      <c r="G67" s="59"/>
      <c r="H67" s="61"/>
      <c r="I67" s="67"/>
      <c r="J67" s="61"/>
      <c r="K67" s="47" t="s">
        <v>174</v>
      </c>
      <c r="L67" s="66">
        <v>44958</v>
      </c>
      <c r="M67" s="66">
        <v>45260</v>
      </c>
      <c r="N67" s="59"/>
      <c r="O67" s="63"/>
      <c r="P67" s="59"/>
    </row>
    <row r="68" spans="1:16" s="29" customFormat="1" ht="166.5" thickBot="1" x14ac:dyDescent="0.25">
      <c r="A68" s="48" t="s">
        <v>114</v>
      </c>
      <c r="B68" s="48" t="s">
        <v>115</v>
      </c>
      <c r="C68" s="39" t="s">
        <v>26</v>
      </c>
      <c r="D68" s="68" t="s">
        <v>175</v>
      </c>
      <c r="E68" s="35" t="s">
        <v>117</v>
      </c>
      <c r="F68" s="23" t="b">
        <f>IF(C68="Producto","='Plan_Indicativo '!N2",IF(C68&lt;"Producto",BP62))</f>
        <v>0</v>
      </c>
      <c r="G68" s="69">
        <v>150</v>
      </c>
      <c r="H68" s="70" t="s">
        <v>118</v>
      </c>
      <c r="I68" s="69"/>
      <c r="J68" s="70" t="s">
        <v>119</v>
      </c>
      <c r="K68" s="47" t="s">
        <v>176</v>
      </c>
      <c r="L68" s="38"/>
      <c r="M68" s="38"/>
      <c r="N68" s="33" t="s">
        <v>23</v>
      </c>
      <c r="O68" s="49">
        <v>35700000</v>
      </c>
      <c r="P68" s="33" t="s">
        <v>34</v>
      </c>
    </row>
    <row r="69" spans="1:16" s="29" customFormat="1" ht="217.5" thickBot="1" x14ac:dyDescent="0.25">
      <c r="A69" s="50"/>
      <c r="B69" s="50"/>
      <c r="C69" s="46"/>
      <c r="D69" s="71"/>
      <c r="E69" s="42"/>
      <c r="F69" s="23"/>
      <c r="G69" s="72"/>
      <c r="H69" s="73"/>
      <c r="I69" s="72"/>
      <c r="J69" s="73"/>
      <c r="K69" s="74" t="s">
        <v>177</v>
      </c>
      <c r="L69" s="66">
        <v>44958</v>
      </c>
      <c r="M69" s="66">
        <v>44995</v>
      </c>
      <c r="N69" s="41"/>
      <c r="O69" s="53"/>
      <c r="P69" s="41"/>
    </row>
    <row r="70" spans="1:16" s="29" customFormat="1" ht="153.75" thickBot="1" x14ac:dyDescent="0.25">
      <c r="A70" s="50"/>
      <c r="B70" s="50"/>
      <c r="C70" s="46"/>
      <c r="D70" s="71"/>
      <c r="E70" s="42"/>
      <c r="F70" s="23"/>
      <c r="G70" s="72"/>
      <c r="H70" s="73"/>
      <c r="I70" s="72"/>
      <c r="J70" s="73"/>
      <c r="K70" s="75" t="s">
        <v>178</v>
      </c>
      <c r="L70" s="66">
        <v>44998</v>
      </c>
      <c r="M70" s="66">
        <v>45002</v>
      </c>
      <c r="N70" s="41"/>
      <c r="O70" s="53"/>
      <c r="P70" s="41"/>
    </row>
    <row r="71" spans="1:16" s="29" customFormat="1" ht="128.25" thickBot="1" x14ac:dyDescent="0.25">
      <c r="A71" s="50"/>
      <c r="B71" s="50"/>
      <c r="C71" s="46"/>
      <c r="D71" s="71"/>
      <c r="E71" s="42"/>
      <c r="F71" s="23"/>
      <c r="G71" s="72"/>
      <c r="H71" s="73"/>
      <c r="I71" s="72"/>
      <c r="J71" s="73"/>
      <c r="K71" s="75" t="s">
        <v>179</v>
      </c>
      <c r="L71" s="66">
        <v>45012</v>
      </c>
      <c r="M71" s="66">
        <v>45016</v>
      </c>
      <c r="N71" s="41"/>
      <c r="O71" s="53"/>
      <c r="P71" s="41"/>
    </row>
    <row r="72" spans="1:16" s="29" customFormat="1" ht="192" thickBot="1" x14ac:dyDescent="0.25">
      <c r="A72" s="50"/>
      <c r="B72" s="50"/>
      <c r="C72" s="46"/>
      <c r="D72" s="71"/>
      <c r="E72" s="42"/>
      <c r="F72" s="23"/>
      <c r="G72" s="72"/>
      <c r="H72" s="73"/>
      <c r="I72" s="72"/>
      <c r="J72" s="73"/>
      <c r="K72" s="75" t="s">
        <v>180</v>
      </c>
      <c r="L72" s="66">
        <v>45026</v>
      </c>
      <c r="M72" s="66">
        <v>45138</v>
      </c>
      <c r="N72" s="41"/>
      <c r="O72" s="53"/>
      <c r="P72" s="41"/>
    </row>
    <row r="73" spans="1:16" s="29" customFormat="1" ht="115.5" thickBot="1" x14ac:dyDescent="0.25">
      <c r="A73" s="50"/>
      <c r="B73" s="50"/>
      <c r="C73" s="46"/>
      <c r="D73" s="71"/>
      <c r="E73" s="42"/>
      <c r="F73" s="23"/>
      <c r="G73" s="72"/>
      <c r="H73" s="73"/>
      <c r="I73" s="72"/>
      <c r="J73" s="73"/>
      <c r="K73" s="75" t="s">
        <v>181</v>
      </c>
      <c r="L73" s="66">
        <v>45141</v>
      </c>
      <c r="M73" s="66">
        <v>45169</v>
      </c>
      <c r="N73" s="41"/>
      <c r="O73" s="53"/>
      <c r="P73" s="41"/>
    </row>
    <row r="74" spans="1:16" s="29" customFormat="1" ht="76.5" x14ac:dyDescent="0.2">
      <c r="A74" s="55"/>
      <c r="B74" s="55"/>
      <c r="C74" s="76"/>
      <c r="D74" s="77"/>
      <c r="E74" s="60"/>
      <c r="F74" s="23"/>
      <c r="G74" s="78"/>
      <c r="H74" s="79"/>
      <c r="I74" s="78"/>
      <c r="J74" s="79"/>
      <c r="K74" s="80" t="s">
        <v>182</v>
      </c>
      <c r="L74" s="81">
        <v>45173</v>
      </c>
      <c r="M74" s="66">
        <v>45198</v>
      </c>
      <c r="N74" s="59"/>
      <c r="O74" s="63"/>
      <c r="P74" s="59"/>
    </row>
    <row r="75" spans="1:16" s="29" customFormat="1" ht="78.75" customHeight="1" x14ac:dyDescent="0.2">
      <c r="A75" s="48" t="s">
        <v>114</v>
      </c>
      <c r="B75" s="48" t="s">
        <v>115</v>
      </c>
      <c r="C75" s="33"/>
      <c r="D75" s="82" t="s">
        <v>183</v>
      </c>
      <c r="E75" s="83" t="s">
        <v>117</v>
      </c>
      <c r="F75" s="84"/>
      <c r="G75" s="85">
        <v>1</v>
      </c>
      <c r="H75" s="36" t="s">
        <v>118</v>
      </c>
      <c r="I75" s="37"/>
      <c r="J75" s="70" t="s">
        <v>119</v>
      </c>
      <c r="K75" s="86" t="s">
        <v>184</v>
      </c>
      <c r="L75" s="81">
        <v>44942</v>
      </c>
      <c r="M75" s="66">
        <v>45016</v>
      </c>
      <c r="N75" s="33" t="s">
        <v>23</v>
      </c>
      <c r="O75" s="49">
        <v>208000000</v>
      </c>
      <c r="P75" s="33" t="s">
        <v>34</v>
      </c>
    </row>
    <row r="76" spans="1:16" s="29" customFormat="1" ht="191.25" x14ac:dyDescent="0.2">
      <c r="A76" s="50"/>
      <c r="B76" s="50"/>
      <c r="C76" s="41"/>
      <c r="D76" s="82"/>
      <c r="E76" s="87"/>
      <c r="F76" s="23"/>
      <c r="G76" s="88"/>
      <c r="H76" s="43"/>
      <c r="I76" s="44"/>
      <c r="J76" s="73"/>
      <c r="K76" s="86" t="s">
        <v>185</v>
      </c>
      <c r="L76" s="81">
        <v>44942</v>
      </c>
      <c r="M76" s="66">
        <v>45048</v>
      </c>
      <c r="N76" s="41"/>
      <c r="O76" s="53"/>
      <c r="P76" s="41"/>
    </row>
    <row r="77" spans="1:16" s="29" customFormat="1" ht="127.5" x14ac:dyDescent="0.2">
      <c r="A77" s="50"/>
      <c r="B77" s="50"/>
      <c r="C77" s="41"/>
      <c r="D77" s="82"/>
      <c r="E77" s="87"/>
      <c r="F77" s="23"/>
      <c r="G77" s="88"/>
      <c r="H77" s="43"/>
      <c r="I77" s="44"/>
      <c r="J77" s="73"/>
      <c r="K77" s="86" t="s">
        <v>186</v>
      </c>
      <c r="L77" s="81">
        <v>44942</v>
      </c>
      <c r="M77" s="66">
        <v>45077</v>
      </c>
      <c r="N77" s="41"/>
      <c r="O77" s="53"/>
      <c r="P77" s="41"/>
    </row>
    <row r="78" spans="1:16" s="29" customFormat="1" ht="178.5" x14ac:dyDescent="0.2">
      <c r="A78" s="48" t="s">
        <v>114</v>
      </c>
      <c r="B78" s="48" t="s">
        <v>115</v>
      </c>
      <c r="C78" s="33" t="s">
        <v>26</v>
      </c>
      <c r="D78" s="89" t="s">
        <v>187</v>
      </c>
      <c r="E78" s="35" t="s">
        <v>117</v>
      </c>
      <c r="F78" s="23" t="b">
        <f>IF(C78="Producto","='Plan_Indicativo '!N2",IF(C78&lt;"Producto",#REF!))</f>
        <v>0</v>
      </c>
      <c r="G78" s="33">
        <v>500</v>
      </c>
      <c r="H78" s="36" t="s">
        <v>118</v>
      </c>
      <c r="I78" s="37"/>
      <c r="J78" s="36" t="s">
        <v>119</v>
      </c>
      <c r="K78" s="47" t="s">
        <v>188</v>
      </c>
      <c r="L78" s="38">
        <v>44970</v>
      </c>
      <c r="M78" s="38">
        <v>44998</v>
      </c>
      <c r="N78" s="33" t="s">
        <v>23</v>
      </c>
      <c r="O78" s="49">
        <v>74250000</v>
      </c>
      <c r="P78" s="33" t="s">
        <v>34</v>
      </c>
    </row>
    <row r="79" spans="1:16" s="29" customFormat="1" ht="216.75" x14ac:dyDescent="0.2">
      <c r="A79" s="50"/>
      <c r="B79" s="50"/>
      <c r="C79" s="41"/>
      <c r="D79" s="90"/>
      <c r="E79" s="42"/>
      <c r="F79" s="23"/>
      <c r="G79" s="41"/>
      <c r="H79" s="43"/>
      <c r="I79" s="44"/>
      <c r="J79" s="43"/>
      <c r="K79" s="91" t="s">
        <v>189</v>
      </c>
      <c r="L79" s="38">
        <v>44986</v>
      </c>
      <c r="M79" s="38">
        <v>45077</v>
      </c>
      <c r="N79" s="41"/>
      <c r="O79" s="53"/>
      <c r="P79" s="41"/>
    </row>
    <row r="80" spans="1:16" s="29" customFormat="1" ht="89.25" x14ac:dyDescent="0.2">
      <c r="A80" s="50"/>
      <c r="B80" s="50"/>
      <c r="C80" s="41"/>
      <c r="D80" s="90"/>
      <c r="E80" s="42"/>
      <c r="F80" s="23"/>
      <c r="G80" s="41"/>
      <c r="H80" s="43"/>
      <c r="I80" s="44"/>
      <c r="J80" s="43"/>
      <c r="K80" s="91" t="s">
        <v>190</v>
      </c>
      <c r="L80" s="38">
        <v>45026</v>
      </c>
      <c r="M80" s="38">
        <v>45138</v>
      </c>
      <c r="N80" s="41"/>
      <c r="O80" s="53"/>
      <c r="P80" s="41"/>
    </row>
    <row r="81" spans="1:16" s="29" customFormat="1" ht="76.5" x14ac:dyDescent="0.2">
      <c r="A81" s="50"/>
      <c r="B81" s="50"/>
      <c r="C81" s="41"/>
      <c r="D81" s="90"/>
      <c r="E81" s="42"/>
      <c r="F81" s="23"/>
      <c r="G81" s="41"/>
      <c r="H81" s="43"/>
      <c r="I81" s="44"/>
      <c r="J81" s="43"/>
      <c r="K81" s="91" t="s">
        <v>191</v>
      </c>
      <c r="L81" s="38">
        <v>45139</v>
      </c>
      <c r="M81" s="38">
        <v>45260</v>
      </c>
      <c r="N81" s="41"/>
      <c r="O81" s="53"/>
      <c r="P81" s="41"/>
    </row>
    <row r="82" spans="1:16" s="29" customFormat="1" ht="89.25" x14ac:dyDescent="0.2">
      <c r="A82" s="50"/>
      <c r="B82" s="50"/>
      <c r="C82" s="41"/>
      <c r="D82" s="90"/>
      <c r="E82" s="42"/>
      <c r="F82" s="23"/>
      <c r="G82" s="41"/>
      <c r="H82" s="43"/>
      <c r="I82" s="44"/>
      <c r="J82" s="43"/>
      <c r="K82" s="91" t="s">
        <v>192</v>
      </c>
      <c r="L82" s="38">
        <v>44998</v>
      </c>
      <c r="M82" s="38">
        <v>45030</v>
      </c>
      <c r="N82" s="41"/>
      <c r="O82" s="53"/>
      <c r="P82" s="41"/>
    </row>
    <row r="83" spans="1:16" s="29" customFormat="1" ht="102.75" thickBot="1" x14ac:dyDescent="0.25">
      <c r="A83" s="50"/>
      <c r="B83" s="50"/>
      <c r="C83" s="41"/>
      <c r="D83" s="90"/>
      <c r="E83" s="42"/>
      <c r="F83" s="23"/>
      <c r="G83" s="41"/>
      <c r="H83" s="43"/>
      <c r="I83" s="44"/>
      <c r="J83" s="43"/>
      <c r="K83" s="91" t="s">
        <v>193</v>
      </c>
      <c r="L83" s="38">
        <v>44998</v>
      </c>
      <c r="M83" s="38">
        <v>45198</v>
      </c>
      <c r="N83" s="41"/>
      <c r="O83" s="53"/>
      <c r="P83" s="41"/>
    </row>
    <row r="84" spans="1:16" s="29" customFormat="1" ht="67.5" customHeight="1" x14ac:dyDescent="0.2">
      <c r="A84" s="48" t="s">
        <v>114</v>
      </c>
      <c r="B84" s="48" t="s">
        <v>115</v>
      </c>
      <c r="C84" s="33" t="s">
        <v>26</v>
      </c>
      <c r="D84" s="92" t="s">
        <v>194</v>
      </c>
      <c r="E84" s="36" t="s">
        <v>117</v>
      </c>
      <c r="F84" s="23" t="b">
        <f>IF(C84="Producto","='Plan_Indicativo '!N2",IF(C84&lt;"Producto",BP78))</f>
        <v>0</v>
      </c>
      <c r="G84" s="85">
        <v>3</v>
      </c>
      <c r="H84" s="36" t="s">
        <v>118</v>
      </c>
      <c r="I84" s="85"/>
      <c r="J84" s="36" t="s">
        <v>119</v>
      </c>
      <c r="K84" s="47" t="s">
        <v>195</v>
      </c>
      <c r="L84" s="38"/>
      <c r="M84" s="38"/>
      <c r="N84" s="33" t="s">
        <v>23</v>
      </c>
      <c r="O84" s="49">
        <v>96975000</v>
      </c>
      <c r="P84" s="33" t="s">
        <v>34</v>
      </c>
    </row>
    <row r="85" spans="1:16" s="29" customFormat="1" ht="76.5" x14ac:dyDescent="0.2">
      <c r="A85" s="50"/>
      <c r="B85" s="50"/>
      <c r="C85" s="41"/>
      <c r="D85" s="42"/>
      <c r="E85" s="43" t="str">
        <f>IFERROR(VLOOKUP(D85,#REF!,4,FALSE)," ")</f>
        <v xml:space="preserve"> </v>
      </c>
      <c r="F85" s="23">
        <f t="shared" ref="F85:F92" si="2">IF(C85="Producto","='Plan_Indicativo '!N2",IF(C85&lt;"Producto",BP84))</f>
        <v>0</v>
      </c>
      <c r="G85" s="88" t="str">
        <f>IFERROR(VLOOKUP(D85,#REF!,12,FALSE)," ")</f>
        <v xml:space="preserve"> </v>
      </c>
      <c r="H85" s="43"/>
      <c r="I85" s="88"/>
      <c r="J85" s="43"/>
      <c r="K85" s="47" t="s">
        <v>196</v>
      </c>
      <c r="L85" s="93">
        <v>44963</v>
      </c>
      <c r="M85" s="38">
        <v>44974</v>
      </c>
      <c r="N85" s="41"/>
      <c r="O85" s="53"/>
      <c r="P85" s="41"/>
    </row>
    <row r="86" spans="1:16" s="29" customFormat="1" ht="51" x14ac:dyDescent="0.2">
      <c r="A86" s="50"/>
      <c r="B86" s="50"/>
      <c r="C86" s="41"/>
      <c r="D86" s="42"/>
      <c r="E86" s="43" t="str">
        <f>IFERROR(VLOOKUP(D86,#REF!,4,FALSE)," ")</f>
        <v xml:space="preserve"> </v>
      </c>
      <c r="F86" s="23">
        <f t="shared" si="2"/>
        <v>0</v>
      </c>
      <c r="G86" s="88" t="str">
        <f>IFERROR(VLOOKUP(D86,#REF!,12,FALSE)," ")</f>
        <v xml:space="preserve"> </v>
      </c>
      <c r="H86" s="43"/>
      <c r="I86" s="88"/>
      <c r="J86" s="43"/>
      <c r="K86" s="47" t="s">
        <v>197</v>
      </c>
      <c r="L86" s="93">
        <v>44977</v>
      </c>
      <c r="M86" s="38">
        <v>44985</v>
      </c>
      <c r="N86" s="41"/>
      <c r="O86" s="53"/>
      <c r="P86" s="41"/>
    </row>
    <row r="87" spans="1:16" s="29" customFormat="1" ht="102" x14ac:dyDescent="0.2">
      <c r="A87" s="50"/>
      <c r="B87" s="50"/>
      <c r="C87" s="41"/>
      <c r="D87" s="42"/>
      <c r="E87" s="43" t="str">
        <f>IFERROR(VLOOKUP(D87,#REF!,4,FALSE)," ")</f>
        <v xml:space="preserve"> </v>
      </c>
      <c r="F87" s="23">
        <f t="shared" si="2"/>
        <v>0</v>
      </c>
      <c r="G87" s="88" t="str">
        <f>IFERROR(VLOOKUP(D87,#REF!,12,FALSE)," ")</f>
        <v xml:space="preserve"> </v>
      </c>
      <c r="H87" s="43"/>
      <c r="I87" s="88"/>
      <c r="J87" s="43"/>
      <c r="K87" s="47" t="s">
        <v>198</v>
      </c>
      <c r="L87" s="93">
        <v>44986</v>
      </c>
      <c r="M87" s="38">
        <v>45044</v>
      </c>
      <c r="N87" s="41"/>
      <c r="O87" s="53"/>
      <c r="P87" s="41"/>
    </row>
    <row r="88" spans="1:16" s="29" customFormat="1" ht="38.25" x14ac:dyDescent="0.2">
      <c r="A88" s="50"/>
      <c r="B88" s="50"/>
      <c r="C88" s="41"/>
      <c r="D88" s="42"/>
      <c r="E88" s="43" t="str">
        <f>IFERROR(VLOOKUP(D88,#REF!,4,FALSE)," ")</f>
        <v xml:space="preserve"> </v>
      </c>
      <c r="F88" s="23">
        <f t="shared" si="2"/>
        <v>0</v>
      </c>
      <c r="G88" s="88" t="str">
        <f>IFERROR(VLOOKUP(D88,#REF!,12,FALSE)," ")</f>
        <v xml:space="preserve"> </v>
      </c>
      <c r="H88" s="43"/>
      <c r="I88" s="88"/>
      <c r="J88" s="43"/>
      <c r="K88" s="94" t="s">
        <v>199</v>
      </c>
      <c r="L88" s="93">
        <v>45048</v>
      </c>
      <c r="M88" s="38">
        <v>45077</v>
      </c>
      <c r="N88" s="41"/>
      <c r="O88" s="53"/>
      <c r="P88" s="41"/>
    </row>
    <row r="89" spans="1:16" s="29" customFormat="1" ht="51" x14ac:dyDescent="0.2">
      <c r="A89" s="50"/>
      <c r="B89" s="50"/>
      <c r="C89" s="41"/>
      <c r="D89" s="42"/>
      <c r="E89" s="43" t="str">
        <f>IFERROR(VLOOKUP(D89,#REF!,4,FALSE)," ")</f>
        <v xml:space="preserve"> </v>
      </c>
      <c r="F89" s="23">
        <f t="shared" si="2"/>
        <v>0</v>
      </c>
      <c r="G89" s="88" t="str">
        <f>IFERROR(VLOOKUP(D89,#REF!,12,FALSE)," ")</f>
        <v xml:space="preserve"> </v>
      </c>
      <c r="H89" s="43"/>
      <c r="I89" s="88"/>
      <c r="J89" s="43"/>
      <c r="K89" s="47" t="s">
        <v>200</v>
      </c>
      <c r="L89" s="93">
        <v>45082</v>
      </c>
      <c r="M89" s="38">
        <v>45138</v>
      </c>
      <c r="N89" s="41"/>
      <c r="O89" s="53"/>
      <c r="P89" s="41"/>
    </row>
    <row r="90" spans="1:16" s="29" customFormat="1" ht="63.75" x14ac:dyDescent="0.2">
      <c r="A90" s="50"/>
      <c r="B90" s="50"/>
      <c r="C90" s="41"/>
      <c r="D90" s="42"/>
      <c r="E90" s="43" t="str">
        <f>IFERROR(VLOOKUP(D90,#REF!,4,FALSE)," ")</f>
        <v xml:space="preserve"> </v>
      </c>
      <c r="F90" s="23">
        <f t="shared" si="2"/>
        <v>0</v>
      </c>
      <c r="G90" s="88" t="str">
        <f>IFERROR(VLOOKUP(D90,#REF!,12,FALSE)," ")</f>
        <v xml:space="preserve"> </v>
      </c>
      <c r="H90" s="43"/>
      <c r="I90" s="88"/>
      <c r="J90" s="43"/>
      <c r="K90" s="47" t="s">
        <v>201</v>
      </c>
      <c r="L90" s="38">
        <v>45026</v>
      </c>
      <c r="M90" s="38">
        <v>45198</v>
      </c>
      <c r="N90" s="41"/>
      <c r="O90" s="53"/>
      <c r="P90" s="41"/>
    </row>
    <row r="91" spans="1:16" s="29" customFormat="1" ht="38.25" x14ac:dyDescent="0.2">
      <c r="A91" s="50"/>
      <c r="B91" s="50"/>
      <c r="C91" s="41"/>
      <c r="D91" s="42"/>
      <c r="E91" s="43" t="str">
        <f>IFERROR(VLOOKUP(D91,#REF!,4,FALSE)," ")</f>
        <v xml:space="preserve"> </v>
      </c>
      <c r="F91" s="23">
        <f t="shared" si="2"/>
        <v>0</v>
      </c>
      <c r="G91" s="88" t="str">
        <f>IFERROR(VLOOKUP(D91,#REF!,12,FALSE)," ")</f>
        <v xml:space="preserve"> </v>
      </c>
      <c r="H91" s="43"/>
      <c r="I91" s="88"/>
      <c r="J91" s="43"/>
      <c r="K91" s="94" t="s">
        <v>202</v>
      </c>
      <c r="L91" s="38">
        <v>45048</v>
      </c>
      <c r="M91" s="38">
        <v>45230</v>
      </c>
      <c r="N91" s="41"/>
      <c r="O91" s="53"/>
      <c r="P91" s="41"/>
    </row>
    <row r="92" spans="1:16" s="29" customFormat="1" ht="63.75" x14ac:dyDescent="0.2">
      <c r="A92" s="55"/>
      <c r="B92" s="55"/>
      <c r="C92" s="59"/>
      <c r="D92" s="60"/>
      <c r="E92" s="61" t="str">
        <f>IFERROR(VLOOKUP(D92,#REF!,4,FALSE)," ")</f>
        <v xml:space="preserve"> </v>
      </c>
      <c r="F92" s="23">
        <f t="shared" si="2"/>
        <v>0</v>
      </c>
      <c r="G92" s="95" t="str">
        <f>IFERROR(VLOOKUP(D92,#REF!,12,FALSE)," ")</f>
        <v xml:space="preserve"> </v>
      </c>
      <c r="H92" s="61"/>
      <c r="I92" s="95"/>
      <c r="J92" s="61"/>
      <c r="K92" s="47" t="s">
        <v>203</v>
      </c>
      <c r="L92" s="38">
        <v>45231</v>
      </c>
      <c r="M92" s="38">
        <v>45260</v>
      </c>
      <c r="N92" s="59"/>
      <c r="O92" s="63"/>
      <c r="P92" s="59"/>
    </row>
    <row r="93" spans="1:16" s="29" customFormat="1" ht="114.75" x14ac:dyDescent="0.2">
      <c r="A93" s="96" t="s">
        <v>204</v>
      </c>
      <c r="B93" s="96" t="s">
        <v>205</v>
      </c>
      <c r="C93" s="97" t="s">
        <v>26</v>
      </c>
      <c r="D93" s="96" t="s">
        <v>206</v>
      </c>
      <c r="E93" s="96" t="s">
        <v>207</v>
      </c>
      <c r="F93" s="97"/>
      <c r="G93" s="97">
        <v>1</v>
      </c>
      <c r="H93" s="96" t="s">
        <v>208</v>
      </c>
      <c r="I93" s="98" t="s">
        <v>209</v>
      </c>
      <c r="J93" s="96" t="s">
        <v>210</v>
      </c>
      <c r="K93" s="96" t="s">
        <v>211</v>
      </c>
      <c r="L93" s="99">
        <v>44958</v>
      </c>
      <c r="M93" s="99">
        <v>45291</v>
      </c>
      <c r="N93" s="100" t="s">
        <v>45</v>
      </c>
      <c r="O93" s="101"/>
      <c r="P93" s="97" t="s">
        <v>62</v>
      </c>
    </row>
    <row r="94" spans="1:16" s="29" customFormat="1" ht="409.5" x14ac:dyDescent="0.2">
      <c r="A94" s="96" t="s">
        <v>204</v>
      </c>
      <c r="B94" s="96" t="s">
        <v>205</v>
      </c>
      <c r="C94" s="102" t="s">
        <v>26</v>
      </c>
      <c r="D94" s="96" t="s">
        <v>212</v>
      </c>
      <c r="E94" s="96" t="s">
        <v>207</v>
      </c>
      <c r="F94" s="97" t="b">
        <v>0</v>
      </c>
      <c r="G94" s="97">
        <v>1125</v>
      </c>
      <c r="H94" s="96" t="s">
        <v>213</v>
      </c>
      <c r="I94" s="98"/>
      <c r="J94" s="96" t="s">
        <v>214</v>
      </c>
      <c r="K94" s="96" t="s">
        <v>215</v>
      </c>
      <c r="L94" s="99">
        <v>44927</v>
      </c>
      <c r="M94" s="99">
        <v>45291</v>
      </c>
      <c r="N94" s="100" t="s">
        <v>23</v>
      </c>
      <c r="O94" s="101">
        <v>550121351766</v>
      </c>
      <c r="P94" s="97" t="s">
        <v>34</v>
      </c>
    </row>
    <row r="95" spans="1:16" s="29" customFormat="1" ht="165.75" x14ac:dyDescent="0.2">
      <c r="A95" s="96" t="s">
        <v>204</v>
      </c>
      <c r="B95" s="96" t="s">
        <v>205</v>
      </c>
      <c r="C95" s="97" t="s">
        <v>26</v>
      </c>
      <c r="D95" s="96" t="s">
        <v>212</v>
      </c>
      <c r="E95" s="96" t="s">
        <v>207</v>
      </c>
      <c r="F95" s="97" t="b">
        <v>0</v>
      </c>
      <c r="G95" s="97">
        <v>1125</v>
      </c>
      <c r="H95" s="96" t="s">
        <v>216</v>
      </c>
      <c r="I95" s="98">
        <v>2022002200151</v>
      </c>
      <c r="J95" s="96" t="s">
        <v>217</v>
      </c>
      <c r="K95" s="96" t="s">
        <v>218</v>
      </c>
      <c r="L95" s="99">
        <v>44958</v>
      </c>
      <c r="M95" s="99">
        <v>45261</v>
      </c>
      <c r="N95" s="100" t="s">
        <v>23</v>
      </c>
      <c r="O95" s="101">
        <v>81224742663</v>
      </c>
      <c r="P95" s="97" t="s">
        <v>34</v>
      </c>
    </row>
    <row r="96" spans="1:16" s="29" customFormat="1" ht="140.25" x14ac:dyDescent="0.2">
      <c r="A96" s="96" t="s">
        <v>204</v>
      </c>
      <c r="B96" s="96" t="s">
        <v>205</v>
      </c>
      <c r="C96" s="97" t="s">
        <v>26</v>
      </c>
      <c r="D96" s="96" t="s">
        <v>219</v>
      </c>
      <c r="E96" s="96" t="s">
        <v>207</v>
      </c>
      <c r="F96" s="97" t="b">
        <v>0</v>
      </c>
      <c r="G96" s="97">
        <v>5000</v>
      </c>
      <c r="H96" s="96" t="s">
        <v>208</v>
      </c>
      <c r="I96" s="98" t="s">
        <v>209</v>
      </c>
      <c r="J96" s="96" t="s">
        <v>220</v>
      </c>
      <c r="K96" s="96" t="s">
        <v>221</v>
      </c>
      <c r="L96" s="99">
        <v>44958</v>
      </c>
      <c r="M96" s="99">
        <v>45291</v>
      </c>
      <c r="N96" s="100" t="s">
        <v>45</v>
      </c>
      <c r="O96" s="101">
        <v>0</v>
      </c>
      <c r="P96" s="97" t="s">
        <v>62</v>
      </c>
    </row>
    <row r="97" spans="1:16" s="29" customFormat="1" ht="395.25" x14ac:dyDescent="0.2">
      <c r="A97" s="96" t="s">
        <v>204</v>
      </c>
      <c r="B97" s="96" t="s">
        <v>205</v>
      </c>
      <c r="C97" s="97" t="s">
        <v>26</v>
      </c>
      <c r="D97" s="96" t="s">
        <v>222</v>
      </c>
      <c r="E97" s="96" t="s">
        <v>207</v>
      </c>
      <c r="F97" s="97" t="b">
        <v>0</v>
      </c>
      <c r="G97" s="97">
        <v>24</v>
      </c>
      <c r="H97" s="96" t="s">
        <v>223</v>
      </c>
      <c r="I97" s="98"/>
      <c r="J97" s="96" t="s">
        <v>224</v>
      </c>
      <c r="K97" s="96" t="s">
        <v>225</v>
      </c>
      <c r="L97" s="99">
        <v>44927</v>
      </c>
      <c r="M97" s="99">
        <v>45291</v>
      </c>
      <c r="N97" s="100" t="s">
        <v>23</v>
      </c>
      <c r="O97" s="101">
        <v>343374361404.0033</v>
      </c>
      <c r="P97" s="97" t="s">
        <v>34</v>
      </c>
    </row>
    <row r="98" spans="1:16" s="29" customFormat="1" ht="102" x14ac:dyDescent="0.2">
      <c r="A98" s="96" t="s">
        <v>204</v>
      </c>
      <c r="B98" s="96" t="s">
        <v>205</v>
      </c>
      <c r="C98" s="97" t="s">
        <v>26</v>
      </c>
      <c r="D98" s="96" t="s">
        <v>226</v>
      </c>
      <c r="E98" s="96" t="s">
        <v>207</v>
      </c>
      <c r="F98" s="97" t="b">
        <v>0</v>
      </c>
      <c r="G98" s="97">
        <v>370</v>
      </c>
      <c r="H98" s="96" t="s">
        <v>227</v>
      </c>
      <c r="I98" s="98"/>
      <c r="J98" s="96" t="s">
        <v>228</v>
      </c>
      <c r="K98" s="96" t="s">
        <v>229</v>
      </c>
      <c r="L98" s="99">
        <v>44958</v>
      </c>
      <c r="M98" s="99">
        <v>45261</v>
      </c>
      <c r="N98" s="100" t="s">
        <v>23</v>
      </c>
      <c r="O98" s="101">
        <f>1921422850*1.13</f>
        <v>2171207820.5</v>
      </c>
      <c r="P98" s="97" t="s">
        <v>34</v>
      </c>
    </row>
    <row r="99" spans="1:16" s="29" customFormat="1" ht="127.5" x14ac:dyDescent="0.2">
      <c r="A99" s="96" t="s">
        <v>204</v>
      </c>
      <c r="B99" s="96" t="s">
        <v>205</v>
      </c>
      <c r="C99" s="97" t="s">
        <v>26</v>
      </c>
      <c r="D99" s="96" t="s">
        <v>226</v>
      </c>
      <c r="E99" s="96" t="s">
        <v>207</v>
      </c>
      <c r="F99" s="97" t="b">
        <v>0</v>
      </c>
      <c r="G99" s="97">
        <v>1656</v>
      </c>
      <c r="H99" s="96" t="s">
        <v>230</v>
      </c>
      <c r="I99" s="98">
        <v>2022002200136</v>
      </c>
      <c r="J99" s="96" t="s">
        <v>231</v>
      </c>
      <c r="K99" s="96" t="s">
        <v>232</v>
      </c>
      <c r="L99" s="99">
        <v>44958</v>
      </c>
      <c r="M99" s="99">
        <v>45261</v>
      </c>
      <c r="N99" s="100" t="s">
        <v>23</v>
      </c>
      <c r="O99" s="101">
        <v>3098790000</v>
      </c>
      <c r="P99" s="97" t="s">
        <v>34</v>
      </c>
    </row>
    <row r="100" spans="1:16" s="29" customFormat="1" ht="102" x14ac:dyDescent="0.2">
      <c r="A100" s="96" t="s">
        <v>204</v>
      </c>
      <c r="B100" s="96" t="s">
        <v>205</v>
      </c>
      <c r="C100" s="97" t="s">
        <v>26</v>
      </c>
      <c r="D100" s="96" t="s">
        <v>233</v>
      </c>
      <c r="E100" s="96" t="s">
        <v>207</v>
      </c>
      <c r="F100" s="97" t="b">
        <v>0</v>
      </c>
      <c r="G100" s="97">
        <v>750</v>
      </c>
      <c r="H100" s="96" t="s">
        <v>213</v>
      </c>
      <c r="I100" s="98"/>
      <c r="J100" s="96" t="s">
        <v>234</v>
      </c>
      <c r="K100" s="96" t="s">
        <v>235</v>
      </c>
      <c r="L100" s="99">
        <v>44986</v>
      </c>
      <c r="M100" s="99">
        <v>45261</v>
      </c>
      <c r="N100" s="100" t="s">
        <v>23</v>
      </c>
      <c r="O100" s="101">
        <f>868800600*1.13</f>
        <v>981744677.99999988</v>
      </c>
      <c r="P100" s="97" t="s">
        <v>34</v>
      </c>
    </row>
    <row r="101" spans="1:16" s="29" customFormat="1" ht="114.75" x14ac:dyDescent="0.2">
      <c r="A101" s="96" t="s">
        <v>204</v>
      </c>
      <c r="B101" s="96" t="s">
        <v>205</v>
      </c>
      <c r="C101" s="97" t="s">
        <v>26</v>
      </c>
      <c r="D101" s="96" t="s">
        <v>236</v>
      </c>
      <c r="E101" s="96" t="s">
        <v>207</v>
      </c>
      <c r="F101" s="97" t="b">
        <v>0</v>
      </c>
      <c r="G101" s="97">
        <v>1</v>
      </c>
      <c r="H101" s="96" t="s">
        <v>213</v>
      </c>
      <c r="I101" s="98"/>
      <c r="J101" s="96" t="s">
        <v>237</v>
      </c>
      <c r="K101" s="96" t="s">
        <v>238</v>
      </c>
      <c r="L101" s="99">
        <v>44950</v>
      </c>
      <c r="M101" s="99">
        <v>45291</v>
      </c>
      <c r="N101" s="100" t="s">
        <v>23</v>
      </c>
      <c r="O101" s="101">
        <f>6275097898*1.13</f>
        <v>7090860624.7399998</v>
      </c>
      <c r="P101" s="97" t="s">
        <v>34</v>
      </c>
    </row>
    <row r="102" spans="1:16" s="29" customFormat="1" ht="102" x14ac:dyDescent="0.2">
      <c r="A102" s="96" t="s">
        <v>204</v>
      </c>
      <c r="B102" s="96" t="s">
        <v>205</v>
      </c>
      <c r="C102" s="97" t="s">
        <v>26</v>
      </c>
      <c r="D102" s="96" t="s">
        <v>239</v>
      </c>
      <c r="E102" s="96" t="s">
        <v>207</v>
      </c>
      <c r="F102" s="97" t="b">
        <v>0</v>
      </c>
      <c r="G102" s="97">
        <v>2</v>
      </c>
      <c r="H102" s="96" t="s">
        <v>240</v>
      </c>
      <c r="I102" s="98"/>
      <c r="J102" s="96" t="s">
        <v>241</v>
      </c>
      <c r="K102" s="96" t="s">
        <v>242</v>
      </c>
      <c r="L102" s="99">
        <v>44927</v>
      </c>
      <c r="M102" s="99">
        <v>45261</v>
      </c>
      <c r="N102" s="100" t="s">
        <v>23</v>
      </c>
      <c r="O102" s="101">
        <f>215464146*1.13</f>
        <v>243474484.97999999</v>
      </c>
      <c r="P102" s="97" t="s">
        <v>34</v>
      </c>
    </row>
    <row r="103" spans="1:16" s="29" customFormat="1" ht="102" x14ac:dyDescent="0.2">
      <c r="A103" s="96" t="s">
        <v>204</v>
      </c>
      <c r="B103" s="96" t="s">
        <v>205</v>
      </c>
      <c r="C103" s="97" t="s">
        <v>26</v>
      </c>
      <c r="D103" s="96" t="s">
        <v>239</v>
      </c>
      <c r="E103" s="96" t="s">
        <v>207</v>
      </c>
      <c r="F103" s="97" t="b">
        <v>0</v>
      </c>
      <c r="G103" s="97">
        <v>2</v>
      </c>
      <c r="H103" s="96" t="s">
        <v>213</v>
      </c>
      <c r="I103" s="98"/>
      <c r="J103" s="96" t="s">
        <v>237</v>
      </c>
      <c r="K103" s="96" t="s">
        <v>243</v>
      </c>
      <c r="L103" s="99">
        <v>44958</v>
      </c>
      <c r="M103" s="99">
        <v>45291</v>
      </c>
      <c r="N103" s="100" t="s">
        <v>23</v>
      </c>
      <c r="O103" s="101">
        <f>543737376*1.13</f>
        <v>614423234.88</v>
      </c>
      <c r="P103" s="97" t="s">
        <v>62</v>
      </c>
    </row>
    <row r="104" spans="1:16" s="29" customFormat="1" ht="204" x14ac:dyDescent="0.2">
      <c r="A104" s="96" t="s">
        <v>204</v>
      </c>
      <c r="B104" s="96" t="s">
        <v>205</v>
      </c>
      <c r="C104" s="97" t="s">
        <v>26</v>
      </c>
      <c r="D104" s="96" t="s">
        <v>244</v>
      </c>
      <c r="E104" s="96" t="s">
        <v>207</v>
      </c>
      <c r="F104" s="97" t="b">
        <v>0</v>
      </c>
      <c r="G104" s="97">
        <v>1</v>
      </c>
      <c r="H104" s="96" t="s">
        <v>208</v>
      </c>
      <c r="I104" s="98"/>
      <c r="J104" s="96" t="s">
        <v>245</v>
      </c>
      <c r="K104" s="96" t="s">
        <v>246</v>
      </c>
      <c r="L104" s="99">
        <v>44927</v>
      </c>
      <c r="M104" s="99">
        <v>45291</v>
      </c>
      <c r="N104" s="100" t="s">
        <v>45</v>
      </c>
      <c r="O104" s="101"/>
      <c r="P104" s="97" t="s">
        <v>62</v>
      </c>
    </row>
    <row r="105" spans="1:16" s="29" customFormat="1" ht="216.75" x14ac:dyDescent="0.2">
      <c r="A105" s="96" t="s">
        <v>204</v>
      </c>
      <c r="B105" s="96" t="s">
        <v>205</v>
      </c>
      <c r="C105" s="97" t="s">
        <v>26</v>
      </c>
      <c r="D105" s="96" t="s">
        <v>247</v>
      </c>
      <c r="E105" s="96" t="s">
        <v>207</v>
      </c>
      <c r="F105" s="97" t="b">
        <v>0</v>
      </c>
      <c r="G105" s="97">
        <v>1</v>
      </c>
      <c r="H105" s="96" t="s">
        <v>208</v>
      </c>
      <c r="I105" s="98" t="s">
        <v>209</v>
      </c>
      <c r="J105" s="96" t="s">
        <v>248</v>
      </c>
      <c r="K105" s="96" t="s">
        <v>249</v>
      </c>
      <c r="L105" s="99">
        <v>44927</v>
      </c>
      <c r="M105" s="99">
        <v>45291</v>
      </c>
      <c r="N105" s="100" t="s">
        <v>45</v>
      </c>
      <c r="O105" s="101"/>
      <c r="P105" s="97" t="s">
        <v>62</v>
      </c>
    </row>
    <row r="106" spans="1:16" s="29" customFormat="1" ht="204" x14ac:dyDescent="0.2">
      <c r="A106" s="96" t="s">
        <v>204</v>
      </c>
      <c r="B106" s="96" t="s">
        <v>205</v>
      </c>
      <c r="C106" s="97" t="s">
        <v>26</v>
      </c>
      <c r="D106" s="96" t="s">
        <v>250</v>
      </c>
      <c r="E106" s="96" t="s">
        <v>207</v>
      </c>
      <c r="F106" s="97" t="b">
        <v>0</v>
      </c>
      <c r="G106" s="97">
        <v>2</v>
      </c>
      <c r="H106" s="96" t="s">
        <v>208</v>
      </c>
      <c r="I106" s="98" t="s">
        <v>209</v>
      </c>
      <c r="J106" s="96" t="s">
        <v>251</v>
      </c>
      <c r="K106" s="96" t="s">
        <v>252</v>
      </c>
      <c r="L106" s="99">
        <v>44958</v>
      </c>
      <c r="M106" s="99">
        <v>45291</v>
      </c>
      <c r="N106" s="100" t="s">
        <v>45</v>
      </c>
      <c r="O106" s="101"/>
      <c r="P106" s="97" t="s">
        <v>62</v>
      </c>
    </row>
    <row r="107" spans="1:16" s="29" customFormat="1" ht="153" x14ac:dyDescent="0.2">
      <c r="A107" s="96" t="s">
        <v>204</v>
      </c>
      <c r="B107" s="96" t="s">
        <v>205</v>
      </c>
      <c r="C107" s="97" t="s">
        <v>26</v>
      </c>
      <c r="D107" s="96" t="s">
        <v>253</v>
      </c>
      <c r="E107" s="96" t="s">
        <v>207</v>
      </c>
      <c r="F107" s="97" t="b">
        <v>0</v>
      </c>
      <c r="G107" s="97">
        <v>46</v>
      </c>
      <c r="H107" s="96" t="s">
        <v>208</v>
      </c>
      <c r="I107" s="98" t="s">
        <v>209</v>
      </c>
      <c r="J107" s="96" t="s">
        <v>254</v>
      </c>
      <c r="K107" s="96" t="s">
        <v>255</v>
      </c>
      <c r="L107" s="99">
        <v>44958</v>
      </c>
      <c r="M107" s="99">
        <v>45291</v>
      </c>
      <c r="N107" s="100" t="s">
        <v>45</v>
      </c>
      <c r="O107" s="101"/>
      <c r="P107" s="97" t="s">
        <v>62</v>
      </c>
    </row>
    <row r="108" spans="1:16" s="29" customFormat="1" ht="127.5" x14ac:dyDescent="0.2">
      <c r="A108" s="96" t="s">
        <v>204</v>
      </c>
      <c r="B108" s="96" t="s">
        <v>205</v>
      </c>
      <c r="C108" s="97" t="s">
        <v>26</v>
      </c>
      <c r="D108" s="96" t="s">
        <v>256</v>
      </c>
      <c r="E108" s="96" t="s">
        <v>207</v>
      </c>
      <c r="F108" s="97" t="b">
        <v>0</v>
      </c>
      <c r="G108" s="97">
        <v>1</v>
      </c>
      <c r="H108" s="96" t="s">
        <v>257</v>
      </c>
      <c r="I108" s="98">
        <v>2022002200105</v>
      </c>
      <c r="J108" s="96" t="s">
        <v>258</v>
      </c>
      <c r="K108" s="96" t="s">
        <v>259</v>
      </c>
      <c r="L108" s="99">
        <v>44958</v>
      </c>
      <c r="M108" s="99">
        <v>45291</v>
      </c>
      <c r="N108" s="100" t="s">
        <v>23</v>
      </c>
      <c r="O108" s="101">
        <v>2295618971</v>
      </c>
      <c r="P108" s="97" t="s">
        <v>34</v>
      </c>
    </row>
    <row r="109" spans="1:16" s="29" customFormat="1" ht="127.5" x14ac:dyDescent="0.2">
      <c r="A109" s="96" t="s">
        <v>204</v>
      </c>
      <c r="B109" s="96" t="s">
        <v>205</v>
      </c>
      <c r="C109" s="97" t="s">
        <v>26</v>
      </c>
      <c r="D109" s="96" t="s">
        <v>260</v>
      </c>
      <c r="E109" s="96" t="s">
        <v>207</v>
      </c>
      <c r="F109" s="97" t="b">
        <v>0</v>
      </c>
      <c r="G109" s="97">
        <v>1</v>
      </c>
      <c r="H109" s="96" t="s">
        <v>261</v>
      </c>
      <c r="I109" s="98"/>
      <c r="J109" s="96" t="s">
        <v>262</v>
      </c>
      <c r="K109" s="96" t="s">
        <v>232</v>
      </c>
      <c r="L109" s="99">
        <v>44958</v>
      </c>
      <c r="M109" s="99">
        <v>45261</v>
      </c>
      <c r="N109" s="100" t="s">
        <v>23</v>
      </c>
      <c r="O109" s="101">
        <v>4832683952</v>
      </c>
      <c r="P109" s="97" t="s">
        <v>34</v>
      </c>
    </row>
    <row r="110" spans="1:16" s="29" customFormat="1" ht="89.25" x14ac:dyDescent="0.2">
      <c r="A110" s="96" t="s">
        <v>204</v>
      </c>
      <c r="B110" s="96" t="s">
        <v>205</v>
      </c>
      <c r="C110" s="97" t="s">
        <v>26</v>
      </c>
      <c r="D110" s="96" t="s">
        <v>263</v>
      </c>
      <c r="E110" s="96" t="s">
        <v>207</v>
      </c>
      <c r="F110" s="97" t="b">
        <v>0</v>
      </c>
      <c r="G110" s="97">
        <v>1</v>
      </c>
      <c r="H110" s="96" t="s">
        <v>264</v>
      </c>
      <c r="I110" s="98"/>
      <c r="J110" s="96" t="s">
        <v>228</v>
      </c>
      <c r="K110" s="96" t="s">
        <v>265</v>
      </c>
      <c r="L110" s="99">
        <v>44958</v>
      </c>
      <c r="M110" s="99">
        <v>45261</v>
      </c>
      <c r="N110" s="100" t="s">
        <v>23</v>
      </c>
      <c r="O110" s="101">
        <f>1973137200*1.13</f>
        <v>2229645036</v>
      </c>
      <c r="P110" s="97" t="s">
        <v>34</v>
      </c>
    </row>
    <row r="111" spans="1:16" s="29" customFormat="1" ht="89.25" x14ac:dyDescent="0.2">
      <c r="A111" s="96" t="s">
        <v>204</v>
      </c>
      <c r="B111" s="96" t="s">
        <v>205</v>
      </c>
      <c r="C111" s="97" t="s">
        <v>26</v>
      </c>
      <c r="D111" s="96" t="s">
        <v>266</v>
      </c>
      <c r="E111" s="96" t="s">
        <v>207</v>
      </c>
      <c r="F111" s="97" t="b">
        <v>0</v>
      </c>
      <c r="G111" s="97">
        <v>17</v>
      </c>
      <c r="H111" s="96" t="s">
        <v>208</v>
      </c>
      <c r="I111" s="98" t="s">
        <v>209</v>
      </c>
      <c r="J111" s="96" t="s">
        <v>267</v>
      </c>
      <c r="K111" s="96" t="s">
        <v>268</v>
      </c>
      <c r="L111" s="99">
        <v>44958</v>
      </c>
      <c r="M111" s="99">
        <v>45261</v>
      </c>
      <c r="N111" s="100" t="s">
        <v>45</v>
      </c>
      <c r="O111" s="101"/>
      <c r="P111" s="97" t="s">
        <v>62</v>
      </c>
    </row>
    <row r="112" spans="1:16" s="29" customFormat="1" ht="114.75" x14ac:dyDescent="0.2">
      <c r="A112" s="96" t="s">
        <v>204</v>
      </c>
      <c r="B112" s="96" t="s">
        <v>205</v>
      </c>
      <c r="C112" s="97" t="s">
        <v>26</v>
      </c>
      <c r="D112" s="96" t="s">
        <v>269</v>
      </c>
      <c r="E112" s="96" t="s">
        <v>207</v>
      </c>
      <c r="F112" s="97" t="b">
        <v>0</v>
      </c>
      <c r="G112" s="97">
        <v>139</v>
      </c>
      <c r="H112" s="96" t="s">
        <v>270</v>
      </c>
      <c r="I112" s="98"/>
      <c r="J112" s="96" t="s">
        <v>271</v>
      </c>
      <c r="K112" s="96" t="s">
        <v>272</v>
      </c>
      <c r="L112" s="99">
        <v>44986</v>
      </c>
      <c r="M112" s="99">
        <v>45291</v>
      </c>
      <c r="N112" s="100" t="s">
        <v>23</v>
      </c>
      <c r="O112" s="101">
        <v>1100000000</v>
      </c>
      <c r="P112" s="97" t="s">
        <v>34</v>
      </c>
    </row>
    <row r="113" spans="1:16" s="29" customFormat="1" ht="114.75" x14ac:dyDescent="0.2">
      <c r="A113" s="96" t="s">
        <v>204</v>
      </c>
      <c r="B113" s="96" t="s">
        <v>205</v>
      </c>
      <c r="C113" s="97" t="s">
        <v>26</v>
      </c>
      <c r="D113" s="96" t="s">
        <v>273</v>
      </c>
      <c r="E113" s="96" t="s">
        <v>207</v>
      </c>
      <c r="F113" s="97" t="b">
        <v>0</v>
      </c>
      <c r="G113" s="97">
        <v>1</v>
      </c>
      <c r="H113" s="96" t="s">
        <v>208</v>
      </c>
      <c r="I113" s="98" t="s">
        <v>209</v>
      </c>
      <c r="J113" s="96" t="s">
        <v>274</v>
      </c>
      <c r="K113" s="96" t="s">
        <v>275</v>
      </c>
      <c r="L113" s="99">
        <v>44958</v>
      </c>
      <c r="M113" s="99">
        <v>45291</v>
      </c>
      <c r="N113" s="100" t="s">
        <v>45</v>
      </c>
      <c r="O113" s="101"/>
      <c r="P113" s="97" t="s">
        <v>62</v>
      </c>
    </row>
    <row r="114" spans="1:16" s="29" customFormat="1" ht="216.75" x14ac:dyDescent="0.2">
      <c r="A114" s="96" t="s">
        <v>204</v>
      </c>
      <c r="B114" s="96" t="s">
        <v>205</v>
      </c>
      <c r="C114" s="97" t="s">
        <v>26</v>
      </c>
      <c r="D114" s="96" t="s">
        <v>276</v>
      </c>
      <c r="E114" s="96" t="s">
        <v>277</v>
      </c>
      <c r="F114" s="97" t="b">
        <v>0</v>
      </c>
      <c r="G114" s="97">
        <v>1</v>
      </c>
      <c r="H114" s="96" t="s">
        <v>208</v>
      </c>
      <c r="I114" s="98" t="s">
        <v>209</v>
      </c>
      <c r="J114" s="96" t="s">
        <v>278</v>
      </c>
      <c r="K114" s="96" t="s">
        <v>279</v>
      </c>
      <c r="L114" s="99">
        <v>44958</v>
      </c>
      <c r="M114" s="99">
        <v>45291</v>
      </c>
      <c r="N114" s="100" t="s">
        <v>45</v>
      </c>
      <c r="O114" s="101"/>
      <c r="P114" s="97" t="s">
        <v>62</v>
      </c>
    </row>
    <row r="115" spans="1:16" s="29" customFormat="1" ht="102" x14ac:dyDescent="0.2">
      <c r="A115" s="96" t="s">
        <v>204</v>
      </c>
      <c r="B115" s="96" t="s">
        <v>205</v>
      </c>
      <c r="C115" s="97" t="s">
        <v>26</v>
      </c>
      <c r="D115" s="96" t="s">
        <v>280</v>
      </c>
      <c r="E115" s="96" t="s">
        <v>277</v>
      </c>
      <c r="F115" s="97" t="b">
        <v>0</v>
      </c>
      <c r="G115" s="97">
        <v>1</v>
      </c>
      <c r="H115" s="96" t="s">
        <v>208</v>
      </c>
      <c r="I115" s="98" t="s">
        <v>209</v>
      </c>
      <c r="J115" s="96" t="s">
        <v>281</v>
      </c>
      <c r="K115" s="96" t="s">
        <v>282</v>
      </c>
      <c r="L115" s="99">
        <v>44958</v>
      </c>
      <c r="M115" s="99">
        <v>45291</v>
      </c>
      <c r="N115" s="100" t="s">
        <v>45</v>
      </c>
      <c r="O115" s="101"/>
      <c r="P115" s="97" t="s">
        <v>62</v>
      </c>
    </row>
    <row r="116" spans="1:16" s="29" customFormat="1" ht="63.75" x14ac:dyDescent="0.2">
      <c r="A116" s="96" t="s">
        <v>204</v>
      </c>
      <c r="B116" s="96" t="s">
        <v>205</v>
      </c>
      <c r="C116" s="97" t="s">
        <v>26</v>
      </c>
      <c r="D116" s="96" t="s">
        <v>283</v>
      </c>
      <c r="E116" s="96" t="s">
        <v>277</v>
      </c>
      <c r="F116" s="97" t="b">
        <v>0</v>
      </c>
      <c r="G116" s="97">
        <v>1</v>
      </c>
      <c r="H116" s="96" t="s">
        <v>208</v>
      </c>
      <c r="I116" s="98" t="s">
        <v>209</v>
      </c>
      <c r="J116" s="96" t="s">
        <v>284</v>
      </c>
      <c r="K116" s="96" t="s">
        <v>285</v>
      </c>
      <c r="L116" s="99">
        <v>44958</v>
      </c>
      <c r="M116" s="99">
        <v>45291</v>
      </c>
      <c r="N116" s="100" t="s">
        <v>45</v>
      </c>
      <c r="O116" s="101"/>
      <c r="P116" s="97" t="s">
        <v>62</v>
      </c>
    </row>
    <row r="117" spans="1:16" s="29" customFormat="1" ht="89.25" x14ac:dyDescent="0.2">
      <c r="A117" s="96" t="s">
        <v>204</v>
      </c>
      <c r="B117" s="96" t="s">
        <v>205</v>
      </c>
      <c r="C117" s="97" t="s">
        <v>26</v>
      </c>
      <c r="D117" s="96" t="s">
        <v>286</v>
      </c>
      <c r="E117" s="96" t="s">
        <v>277</v>
      </c>
      <c r="F117" s="97" t="b">
        <v>0</v>
      </c>
      <c r="G117" s="97">
        <v>10832</v>
      </c>
      <c r="H117" s="96" t="s">
        <v>287</v>
      </c>
      <c r="I117" s="98"/>
      <c r="J117" s="96" t="s">
        <v>288</v>
      </c>
      <c r="K117" s="96" t="s">
        <v>289</v>
      </c>
      <c r="L117" s="99">
        <v>44958</v>
      </c>
      <c r="M117" s="99">
        <v>45291</v>
      </c>
      <c r="N117" s="100" t="s">
        <v>23</v>
      </c>
      <c r="O117" s="101">
        <v>4200000000</v>
      </c>
      <c r="P117" s="97" t="s">
        <v>34</v>
      </c>
    </row>
    <row r="118" spans="1:16" s="29" customFormat="1" ht="63.75" x14ac:dyDescent="0.2">
      <c r="A118" s="96" t="s">
        <v>204</v>
      </c>
      <c r="B118" s="96" t="s">
        <v>205</v>
      </c>
      <c r="C118" s="97" t="s">
        <v>26</v>
      </c>
      <c r="D118" s="96" t="s">
        <v>290</v>
      </c>
      <c r="E118" s="96" t="s">
        <v>277</v>
      </c>
      <c r="F118" s="97" t="b">
        <v>0</v>
      </c>
      <c r="G118" s="97">
        <v>1</v>
      </c>
      <c r="H118" s="96" t="s">
        <v>291</v>
      </c>
      <c r="I118" s="98"/>
      <c r="J118" s="96" t="s">
        <v>292</v>
      </c>
      <c r="K118" s="96" t="s">
        <v>293</v>
      </c>
      <c r="L118" s="99">
        <v>44958</v>
      </c>
      <c r="M118" s="99">
        <v>45291</v>
      </c>
      <c r="N118" s="100" t="s">
        <v>23</v>
      </c>
      <c r="O118" s="101"/>
      <c r="P118" s="97" t="s">
        <v>34</v>
      </c>
    </row>
    <row r="119" spans="1:16" s="29" customFormat="1" ht="63.75" x14ac:dyDescent="0.2">
      <c r="A119" s="96" t="s">
        <v>204</v>
      </c>
      <c r="B119" s="96" t="s">
        <v>205</v>
      </c>
      <c r="C119" s="97" t="s">
        <v>26</v>
      </c>
      <c r="D119" s="96" t="s">
        <v>294</v>
      </c>
      <c r="E119" s="96" t="s">
        <v>277</v>
      </c>
      <c r="F119" s="97" t="b">
        <v>0</v>
      </c>
      <c r="G119" s="97">
        <v>1</v>
      </c>
      <c r="H119" s="96" t="s">
        <v>295</v>
      </c>
      <c r="I119" s="98">
        <v>2022002200126</v>
      </c>
      <c r="J119" s="96" t="s">
        <v>296</v>
      </c>
      <c r="K119" s="96" t="s">
        <v>297</v>
      </c>
      <c r="L119" s="99">
        <v>44927</v>
      </c>
      <c r="M119" s="99">
        <v>45291</v>
      </c>
      <c r="N119" s="100" t="s">
        <v>23</v>
      </c>
      <c r="O119" s="101">
        <v>26878667528</v>
      </c>
      <c r="P119" s="97" t="s">
        <v>34</v>
      </c>
    </row>
    <row r="120" spans="1:16" s="29" customFormat="1" ht="127.5" x14ac:dyDescent="0.2">
      <c r="A120" s="96" t="s">
        <v>204</v>
      </c>
      <c r="B120" s="96" t="s">
        <v>205</v>
      </c>
      <c r="C120" s="97" t="s">
        <v>26</v>
      </c>
      <c r="D120" s="96" t="s">
        <v>298</v>
      </c>
      <c r="E120" s="96" t="s">
        <v>277</v>
      </c>
      <c r="F120" s="97" t="b">
        <v>0</v>
      </c>
      <c r="G120" s="97">
        <v>1</v>
      </c>
      <c r="H120" s="96" t="s">
        <v>261</v>
      </c>
      <c r="I120" s="98">
        <v>2021000100151</v>
      </c>
      <c r="J120" s="96" t="s">
        <v>231</v>
      </c>
      <c r="K120" s="96" t="s">
        <v>232</v>
      </c>
      <c r="L120" s="99">
        <v>44958</v>
      </c>
      <c r="M120" s="99">
        <v>45261</v>
      </c>
      <c r="N120" s="100" t="s">
        <v>23</v>
      </c>
      <c r="O120" s="101">
        <v>4832683952</v>
      </c>
      <c r="P120" s="97" t="s">
        <v>34</v>
      </c>
    </row>
    <row r="121" spans="1:16" s="29" customFormat="1" ht="127.5" x14ac:dyDescent="0.2">
      <c r="A121" s="96" t="s">
        <v>204</v>
      </c>
      <c r="B121" s="96" t="s">
        <v>205</v>
      </c>
      <c r="C121" s="97" t="s">
        <v>26</v>
      </c>
      <c r="D121" s="96" t="s">
        <v>299</v>
      </c>
      <c r="E121" s="96" t="s">
        <v>277</v>
      </c>
      <c r="F121" s="97" t="b">
        <v>0</v>
      </c>
      <c r="G121" s="97">
        <v>1</v>
      </c>
      <c r="H121" s="96" t="s">
        <v>261</v>
      </c>
      <c r="I121" s="98">
        <v>2021000100151</v>
      </c>
      <c r="J121" s="96" t="s">
        <v>231</v>
      </c>
      <c r="K121" s="96" t="s">
        <v>232</v>
      </c>
      <c r="L121" s="99">
        <v>44958</v>
      </c>
      <c r="M121" s="99">
        <v>45261</v>
      </c>
      <c r="N121" s="100" t="s">
        <v>23</v>
      </c>
      <c r="O121" s="101">
        <v>4832683952</v>
      </c>
      <c r="P121" s="97" t="s">
        <v>34</v>
      </c>
    </row>
    <row r="122" spans="1:16" s="29" customFormat="1" ht="255" x14ac:dyDescent="0.2">
      <c r="A122" s="103" t="s">
        <v>300</v>
      </c>
      <c r="B122" s="103" t="s">
        <v>301</v>
      </c>
      <c r="C122" s="97" t="s">
        <v>26</v>
      </c>
      <c r="D122" s="104" t="s">
        <v>302</v>
      </c>
      <c r="E122" s="105" t="s">
        <v>303</v>
      </c>
      <c r="F122" s="97" t="b">
        <f t="shared" ref="F122:F143" si="3">IF(C122="Producto","='Plan_Indicativo '!N2",IF(C122&lt;"Producto",BT121))</f>
        <v>0</v>
      </c>
      <c r="G122" s="106">
        <v>10000</v>
      </c>
      <c r="H122" s="107" t="s">
        <v>304</v>
      </c>
      <c r="I122" s="108"/>
      <c r="J122" s="107" t="s">
        <v>305</v>
      </c>
      <c r="K122" s="104" t="s">
        <v>306</v>
      </c>
      <c r="L122" s="109">
        <v>44986</v>
      </c>
      <c r="M122" s="109">
        <v>45280</v>
      </c>
      <c r="N122" s="110" t="s">
        <v>23</v>
      </c>
      <c r="O122" s="111">
        <v>500000000</v>
      </c>
      <c r="P122" s="108" t="s">
        <v>34</v>
      </c>
    </row>
    <row r="123" spans="1:16" s="29" customFormat="1" ht="114.75" x14ac:dyDescent="0.2">
      <c r="A123" s="103" t="s">
        <v>300</v>
      </c>
      <c r="B123" s="103" t="s">
        <v>301</v>
      </c>
      <c r="C123" s="97" t="s">
        <v>26</v>
      </c>
      <c r="D123" s="112" t="s">
        <v>307</v>
      </c>
      <c r="E123" s="113" t="s">
        <v>303</v>
      </c>
      <c r="F123" s="97" t="b">
        <f t="shared" si="3"/>
        <v>0</v>
      </c>
      <c r="G123" s="114">
        <v>200</v>
      </c>
      <c r="H123" s="107" t="s">
        <v>304</v>
      </c>
      <c r="I123" s="108"/>
      <c r="J123" s="107" t="s">
        <v>305</v>
      </c>
      <c r="K123" s="104" t="s">
        <v>308</v>
      </c>
      <c r="L123" s="109">
        <v>44986</v>
      </c>
      <c r="M123" s="109">
        <v>45280</v>
      </c>
      <c r="N123" s="110" t="s">
        <v>23</v>
      </c>
      <c r="O123" s="111">
        <v>130000000</v>
      </c>
      <c r="P123" s="108" t="s">
        <v>34</v>
      </c>
    </row>
    <row r="124" spans="1:16" s="29" customFormat="1" ht="127.5" x14ac:dyDescent="0.2">
      <c r="A124" s="103" t="s">
        <v>300</v>
      </c>
      <c r="B124" s="103" t="s">
        <v>301</v>
      </c>
      <c r="C124" s="97" t="s">
        <v>26</v>
      </c>
      <c r="D124" s="112" t="s">
        <v>309</v>
      </c>
      <c r="E124" s="113" t="s">
        <v>303</v>
      </c>
      <c r="F124" s="97" t="b">
        <f t="shared" si="3"/>
        <v>0</v>
      </c>
      <c r="G124" s="114">
        <v>15000</v>
      </c>
      <c r="H124" s="107" t="s">
        <v>304</v>
      </c>
      <c r="I124" s="108"/>
      <c r="J124" s="107" t="s">
        <v>305</v>
      </c>
      <c r="K124" s="104" t="s">
        <v>310</v>
      </c>
      <c r="L124" s="109">
        <v>44986</v>
      </c>
      <c r="M124" s="109">
        <v>45280</v>
      </c>
      <c r="N124" s="110" t="s">
        <v>23</v>
      </c>
      <c r="O124" s="111">
        <v>145000000</v>
      </c>
      <c r="P124" s="108" t="s">
        <v>34</v>
      </c>
    </row>
    <row r="125" spans="1:16" s="29" customFormat="1" ht="114.75" x14ac:dyDescent="0.2">
      <c r="A125" s="103" t="s">
        <v>300</v>
      </c>
      <c r="B125" s="103" t="s">
        <v>301</v>
      </c>
      <c r="C125" s="97" t="s">
        <v>26</v>
      </c>
      <c r="D125" s="112" t="s">
        <v>311</v>
      </c>
      <c r="E125" s="113" t="s">
        <v>303</v>
      </c>
      <c r="F125" s="97" t="b">
        <f t="shared" si="3"/>
        <v>0</v>
      </c>
      <c r="G125" s="114">
        <v>100</v>
      </c>
      <c r="H125" s="107" t="s">
        <v>312</v>
      </c>
      <c r="I125" s="108"/>
      <c r="J125" s="107" t="s">
        <v>313</v>
      </c>
      <c r="K125" s="104" t="s">
        <v>314</v>
      </c>
      <c r="L125" s="109">
        <v>44986</v>
      </c>
      <c r="M125" s="109">
        <v>45280</v>
      </c>
      <c r="N125" s="110" t="s">
        <v>23</v>
      </c>
      <c r="O125" s="111">
        <v>100000000</v>
      </c>
      <c r="P125" s="108" t="s">
        <v>34</v>
      </c>
    </row>
    <row r="126" spans="1:16" s="29" customFormat="1" ht="153" x14ac:dyDescent="0.2">
      <c r="A126" s="103" t="s">
        <v>300</v>
      </c>
      <c r="B126" s="103" t="s">
        <v>301</v>
      </c>
      <c r="C126" s="97" t="s">
        <v>26</v>
      </c>
      <c r="D126" s="112" t="s">
        <v>315</v>
      </c>
      <c r="E126" s="113" t="s">
        <v>303</v>
      </c>
      <c r="F126" s="97" t="b">
        <f t="shared" si="3"/>
        <v>0</v>
      </c>
      <c r="G126" s="114">
        <v>8000</v>
      </c>
      <c r="H126" s="107" t="s">
        <v>316</v>
      </c>
      <c r="I126" s="108"/>
      <c r="J126" s="107" t="s">
        <v>313</v>
      </c>
      <c r="K126" s="104" t="s">
        <v>317</v>
      </c>
      <c r="L126" s="109">
        <v>44986</v>
      </c>
      <c r="M126" s="109">
        <v>45280</v>
      </c>
      <c r="N126" s="110" t="s">
        <v>23</v>
      </c>
      <c r="O126" s="111">
        <v>130000000</v>
      </c>
      <c r="P126" s="108" t="s">
        <v>34</v>
      </c>
    </row>
    <row r="127" spans="1:16" s="29" customFormat="1" ht="140.25" x14ac:dyDescent="0.2">
      <c r="A127" s="103" t="s">
        <v>300</v>
      </c>
      <c r="B127" s="103" t="s">
        <v>301</v>
      </c>
      <c r="C127" s="97" t="s">
        <v>26</v>
      </c>
      <c r="D127" s="112" t="s">
        <v>318</v>
      </c>
      <c r="E127" s="113" t="s">
        <v>303</v>
      </c>
      <c r="F127" s="97" t="b">
        <f t="shared" si="3"/>
        <v>0</v>
      </c>
      <c r="G127" s="114">
        <v>200</v>
      </c>
      <c r="H127" s="107" t="s">
        <v>316</v>
      </c>
      <c r="I127" s="108"/>
      <c r="J127" s="107" t="s">
        <v>313</v>
      </c>
      <c r="K127" s="104" t="s">
        <v>319</v>
      </c>
      <c r="L127" s="109">
        <v>44986</v>
      </c>
      <c r="M127" s="109">
        <v>45280</v>
      </c>
      <c r="N127" s="110" t="s">
        <v>23</v>
      </c>
      <c r="O127" s="111">
        <v>8200000</v>
      </c>
      <c r="P127" s="108" t="s">
        <v>34</v>
      </c>
    </row>
    <row r="128" spans="1:16" s="29" customFormat="1" ht="127.5" x14ac:dyDescent="0.2">
      <c r="A128" s="103" t="s">
        <v>300</v>
      </c>
      <c r="B128" s="103" t="s">
        <v>301</v>
      </c>
      <c r="C128" s="97" t="s">
        <v>26</v>
      </c>
      <c r="D128" s="115" t="s">
        <v>320</v>
      </c>
      <c r="E128" s="113" t="s">
        <v>303</v>
      </c>
      <c r="F128" s="97" t="b">
        <f t="shared" si="3"/>
        <v>0</v>
      </c>
      <c r="G128" s="114">
        <v>1</v>
      </c>
      <c r="H128" s="107" t="s">
        <v>316</v>
      </c>
      <c r="I128" s="108"/>
      <c r="J128" s="107" t="s">
        <v>313</v>
      </c>
      <c r="K128" s="116" t="s">
        <v>321</v>
      </c>
      <c r="L128" s="109">
        <v>44986</v>
      </c>
      <c r="M128" s="109">
        <v>45280</v>
      </c>
      <c r="N128" s="110" t="s">
        <v>23</v>
      </c>
      <c r="O128" s="111">
        <v>65000000</v>
      </c>
      <c r="P128" s="108" t="s">
        <v>34</v>
      </c>
    </row>
    <row r="129" spans="1:16" s="29" customFormat="1" ht="127.5" x14ac:dyDescent="0.2">
      <c r="A129" s="103" t="s">
        <v>300</v>
      </c>
      <c r="B129" s="103" t="s">
        <v>301</v>
      </c>
      <c r="C129" s="97" t="s">
        <v>26</v>
      </c>
      <c r="D129" s="112" t="s">
        <v>322</v>
      </c>
      <c r="E129" s="113" t="s">
        <v>303</v>
      </c>
      <c r="F129" s="97" t="b">
        <f t="shared" si="3"/>
        <v>0</v>
      </c>
      <c r="G129" s="114">
        <v>25</v>
      </c>
      <c r="H129" s="107" t="s">
        <v>316</v>
      </c>
      <c r="I129" s="108"/>
      <c r="J129" s="107" t="s">
        <v>313</v>
      </c>
      <c r="K129" s="116" t="s">
        <v>321</v>
      </c>
      <c r="L129" s="109">
        <v>44986</v>
      </c>
      <c r="M129" s="109">
        <v>45280</v>
      </c>
      <c r="N129" s="110" t="s">
        <v>23</v>
      </c>
      <c r="O129" s="111">
        <v>80000000</v>
      </c>
      <c r="P129" s="108" t="s">
        <v>34</v>
      </c>
    </row>
    <row r="130" spans="1:16" s="29" customFormat="1" ht="127.5" x14ac:dyDescent="0.2">
      <c r="A130" s="103" t="s">
        <v>300</v>
      </c>
      <c r="B130" s="103" t="s">
        <v>301</v>
      </c>
      <c r="C130" s="97" t="s">
        <v>26</v>
      </c>
      <c r="D130" s="112" t="s">
        <v>323</v>
      </c>
      <c r="E130" s="113" t="s">
        <v>303</v>
      </c>
      <c r="F130" s="97" t="b">
        <f t="shared" si="3"/>
        <v>0</v>
      </c>
      <c r="G130" s="114">
        <v>300</v>
      </c>
      <c r="H130" s="108" t="s">
        <v>324</v>
      </c>
      <c r="I130" s="108"/>
      <c r="J130" s="117" t="s">
        <v>325</v>
      </c>
      <c r="K130" s="104" t="s">
        <v>326</v>
      </c>
      <c r="L130" s="109">
        <v>44986</v>
      </c>
      <c r="M130" s="109">
        <v>45280</v>
      </c>
      <c r="N130" s="110" t="s">
        <v>23</v>
      </c>
      <c r="O130" s="111">
        <v>81000000</v>
      </c>
      <c r="P130" s="108" t="s">
        <v>34</v>
      </c>
    </row>
    <row r="131" spans="1:16" s="29" customFormat="1" ht="89.25" x14ac:dyDescent="0.2">
      <c r="A131" s="103" t="s">
        <v>300</v>
      </c>
      <c r="B131" s="103" t="s">
        <v>301</v>
      </c>
      <c r="C131" s="97" t="s">
        <v>26</v>
      </c>
      <c r="D131" s="112" t="s">
        <v>327</v>
      </c>
      <c r="E131" s="113" t="s">
        <v>303</v>
      </c>
      <c r="F131" s="97" t="b">
        <f t="shared" si="3"/>
        <v>0</v>
      </c>
      <c r="G131" s="114">
        <v>1</v>
      </c>
      <c r="H131" s="107" t="s">
        <v>316</v>
      </c>
      <c r="I131" s="108"/>
      <c r="J131" s="107" t="s">
        <v>313</v>
      </c>
      <c r="K131" s="104" t="s">
        <v>328</v>
      </c>
      <c r="L131" s="109">
        <v>44986</v>
      </c>
      <c r="M131" s="109">
        <v>45280</v>
      </c>
      <c r="N131" s="110" t="s">
        <v>23</v>
      </c>
      <c r="O131" s="111">
        <v>80500000</v>
      </c>
      <c r="P131" s="108" t="s">
        <v>34</v>
      </c>
    </row>
    <row r="132" spans="1:16" s="29" customFormat="1" ht="165.75" x14ac:dyDescent="0.2">
      <c r="A132" s="103" t="s">
        <v>300</v>
      </c>
      <c r="B132" s="103" t="s">
        <v>301</v>
      </c>
      <c r="C132" s="97" t="s">
        <v>26</v>
      </c>
      <c r="D132" s="112" t="s">
        <v>329</v>
      </c>
      <c r="E132" s="113" t="s">
        <v>303</v>
      </c>
      <c r="F132" s="97" t="b">
        <f t="shared" si="3"/>
        <v>0</v>
      </c>
      <c r="G132" s="114">
        <v>200</v>
      </c>
      <c r="H132" s="108" t="s">
        <v>330</v>
      </c>
      <c r="I132" s="108"/>
      <c r="J132" s="117" t="s">
        <v>331</v>
      </c>
      <c r="K132" s="104" t="s">
        <v>332</v>
      </c>
      <c r="L132" s="109">
        <v>44986</v>
      </c>
      <c r="M132" s="109">
        <v>45280</v>
      </c>
      <c r="N132" s="110" t="s">
        <v>23</v>
      </c>
      <c r="O132" s="111">
        <v>97000000</v>
      </c>
      <c r="P132" s="108" t="s">
        <v>34</v>
      </c>
    </row>
    <row r="133" spans="1:16" s="29" customFormat="1" ht="89.25" x14ac:dyDescent="0.2">
      <c r="A133" s="103" t="s">
        <v>300</v>
      </c>
      <c r="B133" s="103" t="s">
        <v>301</v>
      </c>
      <c r="C133" s="97" t="s">
        <v>26</v>
      </c>
      <c r="D133" s="112" t="s">
        <v>333</v>
      </c>
      <c r="E133" s="113" t="s">
        <v>303</v>
      </c>
      <c r="F133" s="97" t="b">
        <f t="shared" si="3"/>
        <v>0</v>
      </c>
      <c r="G133" s="114">
        <v>550</v>
      </c>
      <c r="H133" s="107" t="s">
        <v>334</v>
      </c>
      <c r="I133" s="108"/>
      <c r="J133" s="107" t="s">
        <v>313</v>
      </c>
      <c r="K133" s="116" t="s">
        <v>335</v>
      </c>
      <c r="L133" s="109">
        <v>44986</v>
      </c>
      <c r="M133" s="109">
        <v>45280</v>
      </c>
      <c r="N133" s="110" t="s">
        <v>23</v>
      </c>
      <c r="O133" s="111">
        <v>265000000</v>
      </c>
      <c r="P133" s="108" t="s">
        <v>34</v>
      </c>
    </row>
    <row r="134" spans="1:16" s="29" customFormat="1" ht="140.25" x14ac:dyDescent="0.2">
      <c r="A134" s="103" t="s">
        <v>300</v>
      </c>
      <c r="B134" s="103" t="s">
        <v>301</v>
      </c>
      <c r="C134" s="97" t="s">
        <v>26</v>
      </c>
      <c r="D134" s="112" t="s">
        <v>336</v>
      </c>
      <c r="E134" s="113" t="s">
        <v>303</v>
      </c>
      <c r="F134" s="97" t="b">
        <f t="shared" si="3"/>
        <v>0</v>
      </c>
      <c r="G134" s="114">
        <v>100</v>
      </c>
      <c r="H134" s="107" t="s">
        <v>316</v>
      </c>
      <c r="I134" s="108"/>
      <c r="J134" s="107" t="s">
        <v>313</v>
      </c>
      <c r="K134" s="104" t="s">
        <v>337</v>
      </c>
      <c r="L134" s="109">
        <v>44986</v>
      </c>
      <c r="M134" s="109">
        <v>45280</v>
      </c>
      <c r="N134" s="110" t="s">
        <v>23</v>
      </c>
      <c r="O134" s="111">
        <v>210000000</v>
      </c>
      <c r="P134" s="108" t="s">
        <v>34</v>
      </c>
    </row>
    <row r="135" spans="1:16" s="29" customFormat="1" ht="127.5" x14ac:dyDescent="0.2">
      <c r="A135" s="103" t="s">
        <v>300</v>
      </c>
      <c r="B135" s="103" t="s">
        <v>301</v>
      </c>
      <c r="C135" s="97" t="s">
        <v>26</v>
      </c>
      <c r="D135" s="112" t="s">
        <v>338</v>
      </c>
      <c r="E135" s="113" t="s">
        <v>303</v>
      </c>
      <c r="F135" s="97" t="b">
        <f t="shared" si="3"/>
        <v>0</v>
      </c>
      <c r="G135" s="114">
        <v>400</v>
      </c>
      <c r="H135" s="107" t="s">
        <v>316</v>
      </c>
      <c r="I135" s="108"/>
      <c r="J135" s="107" t="s">
        <v>313</v>
      </c>
      <c r="K135" s="104" t="s">
        <v>339</v>
      </c>
      <c r="L135" s="109">
        <v>44986</v>
      </c>
      <c r="M135" s="109">
        <v>45280</v>
      </c>
      <c r="N135" s="110" t="s">
        <v>23</v>
      </c>
      <c r="O135" s="111">
        <v>161000000</v>
      </c>
      <c r="P135" s="108" t="s">
        <v>34</v>
      </c>
    </row>
    <row r="136" spans="1:16" s="29" customFormat="1" ht="127.5" x14ac:dyDescent="0.2">
      <c r="A136" s="103" t="s">
        <v>300</v>
      </c>
      <c r="B136" s="103" t="s">
        <v>301</v>
      </c>
      <c r="C136" s="97" t="s">
        <v>26</v>
      </c>
      <c r="D136" s="118" t="s">
        <v>340</v>
      </c>
      <c r="E136" s="113" t="s">
        <v>303</v>
      </c>
      <c r="F136" s="97" t="b">
        <f t="shared" si="3"/>
        <v>0</v>
      </c>
      <c r="G136" s="114">
        <v>200</v>
      </c>
      <c r="H136" s="107" t="s">
        <v>316</v>
      </c>
      <c r="I136" s="108"/>
      <c r="J136" s="107" t="s">
        <v>313</v>
      </c>
      <c r="K136" s="104" t="s">
        <v>341</v>
      </c>
      <c r="L136" s="109">
        <v>44986</v>
      </c>
      <c r="M136" s="109">
        <v>45280</v>
      </c>
      <c r="N136" s="110" t="s">
        <v>23</v>
      </c>
      <c r="O136" s="111">
        <v>64000000</v>
      </c>
      <c r="P136" s="108" t="s">
        <v>34</v>
      </c>
    </row>
    <row r="137" spans="1:16" s="29" customFormat="1" ht="76.5" x14ac:dyDescent="0.2">
      <c r="A137" s="103" t="s">
        <v>300</v>
      </c>
      <c r="B137" s="103" t="s">
        <v>301</v>
      </c>
      <c r="C137" s="97" t="s">
        <v>26</v>
      </c>
      <c r="D137" s="112" t="s">
        <v>342</v>
      </c>
      <c r="E137" s="113" t="s">
        <v>303</v>
      </c>
      <c r="F137" s="97" t="b">
        <f t="shared" si="3"/>
        <v>0</v>
      </c>
      <c r="G137" s="96">
        <v>250</v>
      </c>
      <c r="H137" s="107" t="s">
        <v>316</v>
      </c>
      <c r="I137" s="108"/>
      <c r="J137" s="107" t="s">
        <v>313</v>
      </c>
      <c r="K137" s="116" t="s">
        <v>343</v>
      </c>
      <c r="L137" s="109">
        <v>44986</v>
      </c>
      <c r="M137" s="109">
        <v>45280</v>
      </c>
      <c r="N137" s="110" t="s">
        <v>23</v>
      </c>
      <c r="O137" s="111">
        <v>81000000</v>
      </c>
      <c r="P137" s="108" t="s">
        <v>34</v>
      </c>
    </row>
    <row r="138" spans="1:16" s="29" customFormat="1" ht="191.25" x14ac:dyDescent="0.2">
      <c r="A138" s="103" t="s">
        <v>300</v>
      </c>
      <c r="B138" s="103" t="s">
        <v>301</v>
      </c>
      <c r="C138" s="97" t="s">
        <v>26</v>
      </c>
      <c r="D138" s="112" t="s">
        <v>344</v>
      </c>
      <c r="E138" s="119" t="s">
        <v>303</v>
      </c>
      <c r="F138" s="97" t="b">
        <f t="shared" si="3"/>
        <v>0</v>
      </c>
      <c r="G138" s="96">
        <v>8000</v>
      </c>
      <c r="H138" s="107" t="s">
        <v>316</v>
      </c>
      <c r="I138" s="108"/>
      <c r="J138" s="107" t="s">
        <v>313</v>
      </c>
      <c r="K138" s="116" t="s">
        <v>345</v>
      </c>
      <c r="L138" s="109">
        <v>44986</v>
      </c>
      <c r="M138" s="109">
        <v>45280</v>
      </c>
      <c r="N138" s="110" t="s">
        <v>23</v>
      </c>
      <c r="O138" s="111">
        <v>97000000</v>
      </c>
      <c r="P138" s="108" t="s">
        <v>34</v>
      </c>
    </row>
    <row r="139" spans="1:16" s="29" customFormat="1" ht="102" x14ac:dyDescent="0.2">
      <c r="A139" s="103" t="s">
        <v>300</v>
      </c>
      <c r="B139" s="103" t="s">
        <v>301</v>
      </c>
      <c r="C139" s="97" t="s">
        <v>26</v>
      </c>
      <c r="D139" s="112" t="s">
        <v>346</v>
      </c>
      <c r="E139" s="113" t="s">
        <v>303</v>
      </c>
      <c r="F139" s="97" t="b">
        <f t="shared" si="3"/>
        <v>0</v>
      </c>
      <c r="G139" s="96">
        <v>4000</v>
      </c>
      <c r="H139" s="107" t="s">
        <v>304</v>
      </c>
      <c r="I139" s="108"/>
      <c r="J139" s="108" t="s">
        <v>305</v>
      </c>
      <c r="K139" s="116" t="s">
        <v>347</v>
      </c>
      <c r="L139" s="109">
        <v>44986</v>
      </c>
      <c r="M139" s="109">
        <v>45280</v>
      </c>
      <c r="N139" s="110" t="s">
        <v>23</v>
      </c>
      <c r="O139" s="111">
        <v>55000000</v>
      </c>
      <c r="P139" s="108" t="s">
        <v>34</v>
      </c>
    </row>
    <row r="140" spans="1:16" s="29" customFormat="1" ht="140.25" x14ac:dyDescent="0.2">
      <c r="A140" s="103" t="s">
        <v>300</v>
      </c>
      <c r="B140" s="103" t="s">
        <v>301</v>
      </c>
      <c r="C140" s="97" t="s">
        <v>26</v>
      </c>
      <c r="D140" s="112" t="s">
        <v>348</v>
      </c>
      <c r="E140" s="113" t="s">
        <v>303</v>
      </c>
      <c r="F140" s="97" t="b">
        <f t="shared" si="3"/>
        <v>0</v>
      </c>
      <c r="G140" s="96">
        <v>1</v>
      </c>
      <c r="H140" s="107" t="s">
        <v>316</v>
      </c>
      <c r="I140" s="108"/>
      <c r="J140" s="107" t="s">
        <v>313</v>
      </c>
      <c r="K140" s="116" t="s">
        <v>349</v>
      </c>
      <c r="L140" s="109">
        <v>44986</v>
      </c>
      <c r="M140" s="109">
        <v>45280</v>
      </c>
      <c r="N140" s="110" t="s">
        <v>23</v>
      </c>
      <c r="O140" s="111">
        <v>25000000</v>
      </c>
      <c r="P140" s="108" t="s">
        <v>34</v>
      </c>
    </row>
    <row r="141" spans="1:16" s="29" customFormat="1" ht="76.5" x14ac:dyDescent="0.2">
      <c r="A141" s="103" t="s">
        <v>300</v>
      </c>
      <c r="B141" s="103" t="s">
        <v>301</v>
      </c>
      <c r="C141" s="97" t="s">
        <v>26</v>
      </c>
      <c r="D141" s="115" t="s">
        <v>350</v>
      </c>
      <c r="E141" s="113" t="s">
        <v>303</v>
      </c>
      <c r="F141" s="97" t="b">
        <f t="shared" si="3"/>
        <v>0</v>
      </c>
      <c r="G141" s="96">
        <v>14000</v>
      </c>
      <c r="H141" s="107" t="s">
        <v>316</v>
      </c>
      <c r="I141" s="108"/>
      <c r="J141" s="107" t="s">
        <v>313</v>
      </c>
      <c r="K141" s="116" t="s">
        <v>351</v>
      </c>
      <c r="L141" s="109">
        <v>44986</v>
      </c>
      <c r="M141" s="109">
        <v>45280</v>
      </c>
      <c r="N141" s="110" t="s">
        <v>23</v>
      </c>
      <c r="O141" s="111">
        <v>33000000</v>
      </c>
      <c r="P141" s="108" t="s">
        <v>34</v>
      </c>
    </row>
    <row r="142" spans="1:16" s="29" customFormat="1" ht="165.75" x14ac:dyDescent="0.2">
      <c r="A142" s="103" t="s">
        <v>300</v>
      </c>
      <c r="B142" s="103" t="s">
        <v>301</v>
      </c>
      <c r="C142" s="97" t="s">
        <v>26</v>
      </c>
      <c r="D142" s="104" t="s">
        <v>352</v>
      </c>
      <c r="E142" s="113" t="s">
        <v>303</v>
      </c>
      <c r="F142" s="97" t="b">
        <f t="shared" si="3"/>
        <v>0</v>
      </c>
      <c r="G142" s="96">
        <v>7000</v>
      </c>
      <c r="H142" s="107" t="s">
        <v>316</v>
      </c>
      <c r="I142" s="108"/>
      <c r="J142" s="107" t="s">
        <v>313</v>
      </c>
      <c r="K142" s="116" t="s">
        <v>353</v>
      </c>
      <c r="L142" s="109">
        <v>44986</v>
      </c>
      <c r="M142" s="109">
        <v>45280</v>
      </c>
      <c r="N142" s="110" t="s">
        <v>23</v>
      </c>
      <c r="O142" s="111">
        <v>72000000</v>
      </c>
      <c r="P142" s="108" t="s">
        <v>34</v>
      </c>
    </row>
    <row r="143" spans="1:16" s="29" customFormat="1" ht="153" x14ac:dyDescent="0.2">
      <c r="A143" s="103" t="s">
        <v>300</v>
      </c>
      <c r="B143" s="103" t="s">
        <v>301</v>
      </c>
      <c r="C143" s="97" t="s">
        <v>26</v>
      </c>
      <c r="D143" s="112" t="s">
        <v>354</v>
      </c>
      <c r="E143" s="113" t="s">
        <v>303</v>
      </c>
      <c r="F143" s="97" t="b">
        <f t="shared" si="3"/>
        <v>0</v>
      </c>
      <c r="G143" s="96">
        <v>100</v>
      </c>
      <c r="H143" s="107" t="s">
        <v>316</v>
      </c>
      <c r="I143" s="108"/>
      <c r="J143" s="107" t="s">
        <v>313</v>
      </c>
      <c r="K143" s="116" t="s">
        <v>355</v>
      </c>
      <c r="L143" s="109">
        <v>44986</v>
      </c>
      <c r="M143" s="109">
        <v>45280</v>
      </c>
      <c r="N143" s="110" t="s">
        <v>23</v>
      </c>
      <c r="O143" s="111">
        <v>89000000</v>
      </c>
      <c r="P143" s="108" t="s">
        <v>34</v>
      </c>
    </row>
    <row r="144" spans="1:16" s="29" customFormat="1" ht="178.5" x14ac:dyDescent="0.2">
      <c r="A144" s="103" t="s">
        <v>300</v>
      </c>
      <c r="B144" s="103" t="s">
        <v>301</v>
      </c>
      <c r="C144" s="97" t="s">
        <v>26</v>
      </c>
      <c r="D144" s="115" t="s">
        <v>356</v>
      </c>
      <c r="E144" s="113" t="s">
        <v>303</v>
      </c>
      <c r="F144" s="97" t="b">
        <f>IF(C144="Producto","='Plan_Indicativo '!N2",IF(C144&lt;"Producto",#REF!))</f>
        <v>0</v>
      </c>
      <c r="G144" s="120">
        <v>1</v>
      </c>
      <c r="H144" s="107" t="s">
        <v>316</v>
      </c>
      <c r="I144" s="108"/>
      <c r="J144" s="107" t="s">
        <v>313</v>
      </c>
      <c r="K144" s="116" t="s">
        <v>357</v>
      </c>
      <c r="L144" s="109">
        <v>44986</v>
      </c>
      <c r="M144" s="109">
        <v>45280</v>
      </c>
      <c r="N144" s="110" t="s">
        <v>23</v>
      </c>
      <c r="O144" s="111">
        <v>48000000</v>
      </c>
      <c r="P144" s="108" t="s">
        <v>34</v>
      </c>
    </row>
    <row r="145" spans="1:16" s="29" customFormat="1" ht="114.75" x14ac:dyDescent="0.2">
      <c r="A145" s="103" t="s">
        <v>300</v>
      </c>
      <c r="B145" s="103" t="s">
        <v>301</v>
      </c>
      <c r="C145" s="97" t="s">
        <v>26</v>
      </c>
      <c r="D145" s="112" t="s">
        <v>358</v>
      </c>
      <c r="E145" s="113" t="s">
        <v>303</v>
      </c>
      <c r="F145" s="97" t="b">
        <f t="shared" ref="F145:F150" si="4">IF(C145="Producto","='Plan_Indicativo '!N2",IF(C145&lt;"Producto",BT144))</f>
        <v>0</v>
      </c>
      <c r="G145" s="97">
        <v>300</v>
      </c>
      <c r="H145" s="107" t="s">
        <v>316</v>
      </c>
      <c r="I145" s="108"/>
      <c r="J145" s="107" t="s">
        <v>313</v>
      </c>
      <c r="K145" s="116" t="s">
        <v>359</v>
      </c>
      <c r="L145" s="109">
        <v>44986</v>
      </c>
      <c r="M145" s="109">
        <v>45280</v>
      </c>
      <c r="N145" s="110" t="s">
        <v>23</v>
      </c>
      <c r="O145" s="111">
        <v>65000000</v>
      </c>
      <c r="P145" s="108" t="s">
        <v>34</v>
      </c>
    </row>
    <row r="146" spans="1:16" s="29" customFormat="1" ht="76.5" x14ac:dyDescent="0.2">
      <c r="A146" s="103" t="s">
        <v>300</v>
      </c>
      <c r="B146" s="103" t="s">
        <v>301</v>
      </c>
      <c r="C146" s="97" t="s">
        <v>26</v>
      </c>
      <c r="D146" s="112" t="s">
        <v>360</v>
      </c>
      <c r="E146" s="113" t="s">
        <v>303</v>
      </c>
      <c r="F146" s="97" t="b">
        <f t="shared" si="4"/>
        <v>0</v>
      </c>
      <c r="G146" s="97">
        <v>5</v>
      </c>
      <c r="H146" s="107" t="s">
        <v>316</v>
      </c>
      <c r="I146" s="108"/>
      <c r="J146" s="107" t="s">
        <v>313</v>
      </c>
      <c r="K146" s="116" t="s">
        <v>361</v>
      </c>
      <c r="L146" s="109">
        <v>44986</v>
      </c>
      <c r="M146" s="109">
        <v>45280</v>
      </c>
      <c r="N146" s="110" t="s">
        <v>23</v>
      </c>
      <c r="O146" s="111">
        <v>80000000</v>
      </c>
      <c r="P146" s="108" t="s">
        <v>34</v>
      </c>
    </row>
    <row r="147" spans="1:16" s="29" customFormat="1" ht="76.5" x14ac:dyDescent="0.2">
      <c r="A147" s="103" t="s">
        <v>300</v>
      </c>
      <c r="B147" s="103" t="s">
        <v>301</v>
      </c>
      <c r="C147" s="97" t="s">
        <v>26</v>
      </c>
      <c r="D147" s="112" t="s">
        <v>362</v>
      </c>
      <c r="E147" s="113" t="s">
        <v>303</v>
      </c>
      <c r="F147" s="97" t="b">
        <f t="shared" si="4"/>
        <v>0</v>
      </c>
      <c r="G147" s="97">
        <v>2000</v>
      </c>
      <c r="H147" s="107" t="s">
        <v>316</v>
      </c>
      <c r="I147" s="108"/>
      <c r="J147" s="107" t="s">
        <v>313</v>
      </c>
      <c r="K147" s="116" t="s">
        <v>363</v>
      </c>
      <c r="L147" s="109">
        <v>44986</v>
      </c>
      <c r="M147" s="109">
        <v>45280</v>
      </c>
      <c r="N147" s="110" t="s">
        <v>23</v>
      </c>
      <c r="O147" s="111">
        <v>240000000</v>
      </c>
      <c r="P147" s="108" t="s">
        <v>34</v>
      </c>
    </row>
    <row r="148" spans="1:16" s="29" customFormat="1" ht="76.5" x14ac:dyDescent="0.2">
      <c r="A148" s="103" t="s">
        <v>300</v>
      </c>
      <c r="B148" s="103" t="s">
        <v>301</v>
      </c>
      <c r="C148" s="97" t="s">
        <v>26</v>
      </c>
      <c r="D148" s="112" t="s">
        <v>364</v>
      </c>
      <c r="E148" s="113" t="s">
        <v>303</v>
      </c>
      <c r="F148" s="97" t="b">
        <f t="shared" si="4"/>
        <v>0</v>
      </c>
      <c r="G148" s="97">
        <v>1</v>
      </c>
      <c r="H148" s="107" t="s">
        <v>316</v>
      </c>
      <c r="I148" s="108"/>
      <c r="J148" s="107" t="s">
        <v>313</v>
      </c>
      <c r="K148" s="116" t="s">
        <v>363</v>
      </c>
      <c r="L148" s="109">
        <v>44986</v>
      </c>
      <c r="M148" s="109">
        <v>45280</v>
      </c>
      <c r="N148" s="110" t="s">
        <v>23</v>
      </c>
      <c r="O148" s="111">
        <v>150000000</v>
      </c>
      <c r="P148" s="108" t="s">
        <v>34</v>
      </c>
    </row>
    <row r="149" spans="1:16" s="29" customFormat="1" ht="102" x14ac:dyDescent="0.2">
      <c r="A149" s="103" t="s">
        <v>300</v>
      </c>
      <c r="B149" s="103" t="s">
        <v>301</v>
      </c>
      <c r="C149" s="97" t="s">
        <v>26</v>
      </c>
      <c r="D149" s="112" t="s">
        <v>365</v>
      </c>
      <c r="E149" s="103" t="s">
        <v>303</v>
      </c>
      <c r="F149" s="97" t="b">
        <f t="shared" si="4"/>
        <v>0</v>
      </c>
      <c r="G149" s="97">
        <v>300</v>
      </c>
      <c r="H149" s="107" t="s">
        <v>366</v>
      </c>
      <c r="I149" s="108"/>
      <c r="J149" s="108" t="s">
        <v>305</v>
      </c>
      <c r="K149" s="116" t="s">
        <v>367</v>
      </c>
      <c r="L149" s="109">
        <v>44986</v>
      </c>
      <c r="M149" s="109">
        <v>45280</v>
      </c>
      <c r="N149" s="110" t="s">
        <v>23</v>
      </c>
      <c r="O149" s="111">
        <v>530000000</v>
      </c>
      <c r="P149" s="108" t="s">
        <v>34</v>
      </c>
    </row>
    <row r="150" spans="1:16" s="29" customFormat="1" ht="114.75" x14ac:dyDescent="0.2">
      <c r="A150" s="103" t="s">
        <v>300</v>
      </c>
      <c r="B150" s="103" t="s">
        <v>301</v>
      </c>
      <c r="C150" s="97" t="s">
        <v>26</v>
      </c>
      <c r="D150" s="112" t="s">
        <v>368</v>
      </c>
      <c r="E150" s="105" t="s">
        <v>303</v>
      </c>
      <c r="F150" s="97" t="b">
        <f t="shared" si="4"/>
        <v>0</v>
      </c>
      <c r="G150" s="97">
        <v>1</v>
      </c>
      <c r="H150" s="107" t="s">
        <v>316</v>
      </c>
      <c r="I150" s="108"/>
      <c r="J150" s="107" t="s">
        <v>313</v>
      </c>
      <c r="K150" s="116" t="s">
        <v>369</v>
      </c>
      <c r="L150" s="109">
        <v>44986</v>
      </c>
      <c r="M150" s="109">
        <v>45280</v>
      </c>
      <c r="N150" s="110" t="s">
        <v>23</v>
      </c>
      <c r="O150" s="111">
        <v>178000000</v>
      </c>
      <c r="P150" s="108" t="s">
        <v>34</v>
      </c>
    </row>
    <row r="151" spans="1:16" s="29" customFormat="1" ht="140.25" x14ac:dyDescent="0.2">
      <c r="A151" s="103" t="s">
        <v>300</v>
      </c>
      <c r="B151" s="103" t="s">
        <v>301</v>
      </c>
      <c r="C151" s="97" t="s">
        <v>26</v>
      </c>
      <c r="D151" s="112" t="s">
        <v>370</v>
      </c>
      <c r="E151" s="105" t="s">
        <v>303</v>
      </c>
      <c r="F151" s="97" t="b">
        <f>IF(C151="Producto","='Plan_Indicativo '!N2",IF(C151&lt;"Producto",#REF!))</f>
        <v>0</v>
      </c>
      <c r="G151" s="97">
        <v>1</v>
      </c>
      <c r="H151" s="107" t="s">
        <v>316</v>
      </c>
      <c r="I151" s="108"/>
      <c r="J151" s="107" t="s">
        <v>313</v>
      </c>
      <c r="K151" s="116" t="s">
        <v>349</v>
      </c>
      <c r="L151" s="109">
        <v>44986</v>
      </c>
      <c r="M151" s="109">
        <v>45280</v>
      </c>
      <c r="N151" s="110" t="s">
        <v>23</v>
      </c>
      <c r="O151" s="111">
        <v>386000000</v>
      </c>
      <c r="P151" s="108" t="s">
        <v>34</v>
      </c>
    </row>
    <row r="152" spans="1:16" s="29" customFormat="1" ht="102" x14ac:dyDescent="0.2">
      <c r="A152" s="103" t="s">
        <v>300</v>
      </c>
      <c r="B152" s="103" t="s">
        <v>301</v>
      </c>
      <c r="C152" s="97" t="s">
        <v>26</v>
      </c>
      <c r="D152" s="116" t="s">
        <v>371</v>
      </c>
      <c r="E152" s="105" t="s">
        <v>303</v>
      </c>
      <c r="F152" s="97" t="b">
        <f t="shared" ref="F152:F160" si="5">IF(C152="Producto","='Plan_Indicativo '!N2",IF(C152&lt;"Producto",BT151))</f>
        <v>0</v>
      </c>
      <c r="G152" s="97">
        <v>3</v>
      </c>
      <c r="H152" s="107" t="s">
        <v>366</v>
      </c>
      <c r="I152" s="108"/>
      <c r="J152" s="108" t="s">
        <v>305</v>
      </c>
      <c r="K152" s="116" t="s">
        <v>372</v>
      </c>
      <c r="L152" s="109">
        <v>44986</v>
      </c>
      <c r="M152" s="109">
        <v>45280</v>
      </c>
      <c r="N152" s="110" t="s">
        <v>23</v>
      </c>
      <c r="O152" s="111">
        <v>450000000</v>
      </c>
      <c r="P152" s="108" t="s">
        <v>34</v>
      </c>
    </row>
    <row r="153" spans="1:16" s="29" customFormat="1" ht="408" x14ac:dyDescent="0.2">
      <c r="A153" s="103" t="s">
        <v>300</v>
      </c>
      <c r="B153" s="103" t="s">
        <v>301</v>
      </c>
      <c r="C153" s="97" t="s">
        <v>26</v>
      </c>
      <c r="D153" s="104" t="s">
        <v>373</v>
      </c>
      <c r="E153" s="105" t="s">
        <v>303</v>
      </c>
      <c r="F153" s="97" t="b">
        <f t="shared" si="5"/>
        <v>0</v>
      </c>
      <c r="G153" s="97">
        <v>1</v>
      </c>
      <c r="H153" s="108" t="s">
        <v>374</v>
      </c>
      <c r="I153" s="108"/>
      <c r="J153" s="108" t="s">
        <v>375</v>
      </c>
      <c r="K153" s="116" t="s">
        <v>376</v>
      </c>
      <c r="L153" s="109">
        <v>44986</v>
      </c>
      <c r="M153" s="109">
        <v>45280</v>
      </c>
      <c r="N153" s="110" t="s">
        <v>23</v>
      </c>
      <c r="O153" s="121">
        <v>175000000</v>
      </c>
      <c r="P153" s="108" t="s">
        <v>34</v>
      </c>
    </row>
    <row r="154" spans="1:16" s="29" customFormat="1" ht="140.25" x14ac:dyDescent="0.2">
      <c r="A154" s="103" t="s">
        <v>300</v>
      </c>
      <c r="B154" s="103" t="s">
        <v>301</v>
      </c>
      <c r="C154" s="97" t="s">
        <v>26</v>
      </c>
      <c r="D154" s="122" t="s">
        <v>377</v>
      </c>
      <c r="E154" s="105" t="s">
        <v>303</v>
      </c>
      <c r="F154" s="97" t="b">
        <f t="shared" si="5"/>
        <v>0</v>
      </c>
      <c r="G154" s="97">
        <v>12500</v>
      </c>
      <c r="H154" s="108" t="s">
        <v>374</v>
      </c>
      <c r="I154" s="108"/>
      <c r="J154" s="108" t="s">
        <v>375</v>
      </c>
      <c r="K154" s="123" t="s">
        <v>378</v>
      </c>
      <c r="L154" s="109">
        <v>44986</v>
      </c>
      <c r="M154" s="109">
        <v>45280</v>
      </c>
      <c r="N154" s="110" t="s">
        <v>23</v>
      </c>
      <c r="O154" s="111">
        <v>2355864464</v>
      </c>
      <c r="P154" s="108" t="s">
        <v>34</v>
      </c>
    </row>
    <row r="155" spans="1:16" s="29" customFormat="1" ht="114.75" x14ac:dyDescent="0.2">
      <c r="A155" s="103" t="s">
        <v>300</v>
      </c>
      <c r="B155" s="103" t="s">
        <v>301</v>
      </c>
      <c r="C155" s="97" t="s">
        <v>26</v>
      </c>
      <c r="D155" s="112" t="s">
        <v>379</v>
      </c>
      <c r="E155" s="105" t="s">
        <v>303</v>
      </c>
      <c r="F155" s="97" t="b">
        <f t="shared" si="5"/>
        <v>0</v>
      </c>
      <c r="G155" s="97">
        <v>4</v>
      </c>
      <c r="H155" s="107" t="s">
        <v>316</v>
      </c>
      <c r="I155" s="108"/>
      <c r="J155" s="107" t="s">
        <v>313</v>
      </c>
      <c r="K155" s="123" t="s">
        <v>378</v>
      </c>
      <c r="L155" s="109">
        <v>44986</v>
      </c>
      <c r="M155" s="109">
        <v>45280</v>
      </c>
      <c r="N155" s="110" t="s">
        <v>23</v>
      </c>
      <c r="O155" s="111">
        <v>325000000</v>
      </c>
      <c r="P155" s="108" t="s">
        <v>34</v>
      </c>
    </row>
    <row r="156" spans="1:16" s="29" customFormat="1" ht="114.75" x14ac:dyDescent="0.2">
      <c r="A156" s="103" t="s">
        <v>300</v>
      </c>
      <c r="B156" s="103" t="s">
        <v>301</v>
      </c>
      <c r="C156" s="97" t="s">
        <v>26</v>
      </c>
      <c r="D156" s="112" t="s">
        <v>380</v>
      </c>
      <c r="E156" s="105" t="s">
        <v>303</v>
      </c>
      <c r="F156" s="97" t="b">
        <f t="shared" si="5"/>
        <v>0</v>
      </c>
      <c r="G156" s="97">
        <v>32000</v>
      </c>
      <c r="H156" s="107" t="s">
        <v>316</v>
      </c>
      <c r="I156" s="108"/>
      <c r="J156" s="107" t="s">
        <v>313</v>
      </c>
      <c r="K156" s="123" t="s">
        <v>378</v>
      </c>
      <c r="L156" s="109">
        <v>44986</v>
      </c>
      <c r="M156" s="109">
        <v>45280</v>
      </c>
      <c r="N156" s="110" t="s">
        <v>23</v>
      </c>
      <c r="O156" s="111">
        <v>65000000</v>
      </c>
      <c r="P156" s="108" t="s">
        <v>34</v>
      </c>
    </row>
    <row r="157" spans="1:16" s="29" customFormat="1" ht="153" x14ac:dyDescent="0.2">
      <c r="A157" s="103" t="s">
        <v>300</v>
      </c>
      <c r="B157" s="103" t="s">
        <v>301</v>
      </c>
      <c r="C157" s="97" t="s">
        <v>26</v>
      </c>
      <c r="D157" s="116" t="s">
        <v>381</v>
      </c>
      <c r="E157" s="105" t="s">
        <v>303</v>
      </c>
      <c r="F157" s="97" t="b">
        <f t="shared" si="5"/>
        <v>0</v>
      </c>
      <c r="G157" s="114">
        <v>1</v>
      </c>
      <c r="H157" s="108" t="s">
        <v>382</v>
      </c>
      <c r="I157" s="108"/>
      <c r="J157" s="108" t="s">
        <v>383</v>
      </c>
      <c r="K157" s="116" t="s">
        <v>384</v>
      </c>
      <c r="L157" s="109">
        <v>44986</v>
      </c>
      <c r="M157" s="109">
        <v>45280</v>
      </c>
      <c r="N157" s="110" t="s">
        <v>23</v>
      </c>
      <c r="O157" s="111">
        <v>145000000</v>
      </c>
      <c r="P157" s="108" t="s">
        <v>34</v>
      </c>
    </row>
    <row r="158" spans="1:16" s="29" customFormat="1" ht="102" x14ac:dyDescent="0.2">
      <c r="A158" s="103" t="s">
        <v>300</v>
      </c>
      <c r="B158" s="103" t="s">
        <v>301</v>
      </c>
      <c r="C158" s="97" t="s">
        <v>26</v>
      </c>
      <c r="D158" s="104" t="s">
        <v>385</v>
      </c>
      <c r="E158" s="105" t="s">
        <v>303</v>
      </c>
      <c r="F158" s="97" t="b">
        <f t="shared" si="5"/>
        <v>0</v>
      </c>
      <c r="G158" s="114">
        <v>1</v>
      </c>
      <c r="H158" s="107" t="s">
        <v>366</v>
      </c>
      <c r="I158" s="108"/>
      <c r="J158" s="107" t="s">
        <v>305</v>
      </c>
      <c r="K158" s="116" t="s">
        <v>386</v>
      </c>
      <c r="L158" s="109">
        <v>44986</v>
      </c>
      <c r="M158" s="109">
        <v>45280</v>
      </c>
      <c r="N158" s="110" t="s">
        <v>23</v>
      </c>
      <c r="O158" s="111">
        <v>32000000</v>
      </c>
      <c r="P158" s="108" t="s">
        <v>34</v>
      </c>
    </row>
    <row r="159" spans="1:16" s="29" customFormat="1" ht="140.25" x14ac:dyDescent="0.2">
      <c r="A159" s="103" t="s">
        <v>300</v>
      </c>
      <c r="B159" s="103" t="s">
        <v>301</v>
      </c>
      <c r="C159" s="97" t="s">
        <v>26</v>
      </c>
      <c r="D159" s="104" t="s">
        <v>387</v>
      </c>
      <c r="E159" s="105" t="s">
        <v>303</v>
      </c>
      <c r="F159" s="97" t="b">
        <f t="shared" si="5"/>
        <v>0</v>
      </c>
      <c r="G159" s="114">
        <v>500</v>
      </c>
      <c r="H159" s="107" t="s">
        <v>316</v>
      </c>
      <c r="I159" s="108"/>
      <c r="J159" s="107" t="s">
        <v>313</v>
      </c>
      <c r="K159" s="116" t="s">
        <v>388</v>
      </c>
      <c r="L159" s="109">
        <v>44986</v>
      </c>
      <c r="M159" s="109">
        <v>45280</v>
      </c>
      <c r="N159" s="110" t="s">
        <v>23</v>
      </c>
      <c r="O159" s="111">
        <v>32000000</v>
      </c>
      <c r="P159" s="108" t="s">
        <v>34</v>
      </c>
    </row>
    <row r="160" spans="1:16" s="29" customFormat="1" ht="127.5" x14ac:dyDescent="0.2">
      <c r="A160" s="103" t="s">
        <v>300</v>
      </c>
      <c r="B160" s="103" t="s">
        <v>301</v>
      </c>
      <c r="C160" s="97" t="s">
        <v>26</v>
      </c>
      <c r="D160" s="112" t="s">
        <v>389</v>
      </c>
      <c r="E160" s="105" t="s">
        <v>303</v>
      </c>
      <c r="F160" s="97" t="b">
        <f t="shared" si="5"/>
        <v>0</v>
      </c>
      <c r="G160" s="114">
        <v>1</v>
      </c>
      <c r="H160" s="107" t="s">
        <v>366</v>
      </c>
      <c r="I160" s="108"/>
      <c r="J160" s="107" t="s">
        <v>305</v>
      </c>
      <c r="K160" s="116" t="s">
        <v>390</v>
      </c>
      <c r="L160" s="109">
        <v>44986</v>
      </c>
      <c r="M160" s="109">
        <v>45280</v>
      </c>
      <c r="N160" s="110" t="s">
        <v>23</v>
      </c>
      <c r="O160" s="111">
        <v>25000000</v>
      </c>
      <c r="P160" s="108" t="s">
        <v>34</v>
      </c>
    </row>
    <row r="161" spans="1:16" s="29" customFormat="1" ht="102" x14ac:dyDescent="0.2">
      <c r="A161" s="103" t="s">
        <v>300</v>
      </c>
      <c r="B161" s="103" t="s">
        <v>301</v>
      </c>
      <c r="C161" s="97" t="s">
        <v>26</v>
      </c>
      <c r="D161" s="112" t="s">
        <v>391</v>
      </c>
      <c r="E161" s="105" t="s">
        <v>303</v>
      </c>
      <c r="F161" s="97" t="b">
        <f>IF(C161="Producto","='Plan_Indicativo '!N2",IF(C161&lt;"Producto",#REF!))</f>
        <v>0</v>
      </c>
      <c r="G161" s="114">
        <v>45</v>
      </c>
      <c r="H161" s="107" t="s">
        <v>316</v>
      </c>
      <c r="I161" s="108"/>
      <c r="J161" s="107" t="s">
        <v>313</v>
      </c>
      <c r="K161" s="116" t="s">
        <v>392</v>
      </c>
      <c r="L161" s="109">
        <v>44986</v>
      </c>
      <c r="M161" s="109">
        <v>45280</v>
      </c>
      <c r="N161" s="110" t="s">
        <v>23</v>
      </c>
      <c r="O161" s="111">
        <v>32000000</v>
      </c>
      <c r="P161" s="108" t="s">
        <v>34</v>
      </c>
    </row>
    <row r="162" spans="1:16" s="29" customFormat="1" ht="102" x14ac:dyDescent="0.2">
      <c r="A162" s="103" t="s">
        <v>300</v>
      </c>
      <c r="B162" s="103" t="s">
        <v>301</v>
      </c>
      <c r="C162" s="97" t="s">
        <v>26</v>
      </c>
      <c r="D162" s="115" t="s">
        <v>393</v>
      </c>
      <c r="E162" s="105" t="s">
        <v>303</v>
      </c>
      <c r="F162" s="97" t="b">
        <f>IF(C162="Producto","='Plan_Indicativo '!N2",IF(C162&lt;"Producto",#REF!))</f>
        <v>0</v>
      </c>
      <c r="G162" s="114">
        <v>100</v>
      </c>
      <c r="H162" s="108" t="s">
        <v>382</v>
      </c>
      <c r="I162" s="108"/>
      <c r="J162" s="108" t="s">
        <v>383</v>
      </c>
      <c r="K162" s="116" t="s">
        <v>394</v>
      </c>
      <c r="L162" s="109">
        <v>44986</v>
      </c>
      <c r="M162" s="109">
        <v>45280</v>
      </c>
      <c r="N162" s="110" t="s">
        <v>23</v>
      </c>
      <c r="O162" s="111">
        <v>45000000</v>
      </c>
      <c r="P162" s="108" t="s">
        <v>34</v>
      </c>
    </row>
    <row r="163" spans="1:16" s="29" customFormat="1" ht="102" x14ac:dyDescent="0.2">
      <c r="A163" s="103" t="s">
        <v>300</v>
      </c>
      <c r="B163" s="103" t="s">
        <v>301</v>
      </c>
      <c r="C163" s="97" t="s">
        <v>26</v>
      </c>
      <c r="D163" s="112" t="s">
        <v>395</v>
      </c>
      <c r="E163" s="105" t="s">
        <v>303</v>
      </c>
      <c r="F163" s="97" t="b">
        <f>IF(C163="Producto","='Plan_Indicativo '!N2",IF(C163&lt;"Producto",#REF!))</f>
        <v>0</v>
      </c>
      <c r="G163" s="114">
        <v>750</v>
      </c>
      <c r="H163" s="107" t="s">
        <v>316</v>
      </c>
      <c r="I163" s="108"/>
      <c r="J163" s="107" t="s">
        <v>313</v>
      </c>
      <c r="K163" s="116" t="s">
        <v>396</v>
      </c>
      <c r="L163" s="109">
        <v>44986</v>
      </c>
      <c r="M163" s="109">
        <v>45280</v>
      </c>
      <c r="N163" s="110" t="s">
        <v>23</v>
      </c>
      <c r="O163" s="111">
        <v>17000000</v>
      </c>
      <c r="P163" s="108" t="s">
        <v>34</v>
      </c>
    </row>
    <row r="164" spans="1:16" s="29" customFormat="1" ht="114.75" x14ac:dyDescent="0.2">
      <c r="A164" s="103" t="s">
        <v>300</v>
      </c>
      <c r="B164" s="103" t="s">
        <v>301</v>
      </c>
      <c r="C164" s="97" t="s">
        <v>26</v>
      </c>
      <c r="D164" s="124" t="s">
        <v>397</v>
      </c>
      <c r="E164" s="125" t="s">
        <v>398</v>
      </c>
      <c r="F164" s="97" t="b">
        <f>IF(C164="Producto","='Plan_Indicativo '!N2",IF(C164&lt;"Producto",#REF!))</f>
        <v>0</v>
      </c>
      <c r="G164" s="114">
        <v>1</v>
      </c>
      <c r="H164" s="107" t="s">
        <v>316</v>
      </c>
      <c r="I164" s="108"/>
      <c r="J164" s="107" t="s">
        <v>313</v>
      </c>
      <c r="K164" s="123" t="s">
        <v>399</v>
      </c>
      <c r="L164" s="109">
        <v>44986</v>
      </c>
      <c r="M164" s="109">
        <v>45280</v>
      </c>
      <c r="N164" s="110" t="s">
        <v>23</v>
      </c>
      <c r="O164" s="111">
        <v>65000000</v>
      </c>
      <c r="P164" s="108" t="s">
        <v>34</v>
      </c>
    </row>
    <row r="165" spans="1:16" s="29" customFormat="1" ht="114.75" x14ac:dyDescent="0.2">
      <c r="A165" s="103" t="s">
        <v>300</v>
      </c>
      <c r="B165" s="103" t="s">
        <v>301</v>
      </c>
      <c r="C165" s="97" t="s">
        <v>26</v>
      </c>
      <c r="D165" s="126" t="s">
        <v>400</v>
      </c>
      <c r="E165" s="125" t="s">
        <v>398</v>
      </c>
      <c r="F165" s="97" t="b">
        <f t="shared" ref="F165:F183" si="6">IF(C165="Producto","='Plan_Indicativo '!N2",IF(C165&lt;"Producto",BT164))</f>
        <v>0</v>
      </c>
      <c r="G165" s="114">
        <v>1</v>
      </c>
      <c r="H165" s="107" t="s">
        <v>316</v>
      </c>
      <c r="I165" s="108"/>
      <c r="J165" s="107" t="s">
        <v>313</v>
      </c>
      <c r="K165" s="123" t="s">
        <v>399</v>
      </c>
      <c r="L165" s="109">
        <v>44986</v>
      </c>
      <c r="M165" s="109">
        <v>45280</v>
      </c>
      <c r="N165" s="110" t="s">
        <v>23</v>
      </c>
      <c r="O165" s="111">
        <v>65000000</v>
      </c>
      <c r="P165" s="108" t="s">
        <v>34</v>
      </c>
    </row>
    <row r="166" spans="1:16" s="29" customFormat="1" ht="140.25" x14ac:dyDescent="0.2">
      <c r="A166" s="103" t="s">
        <v>300</v>
      </c>
      <c r="B166" s="103" t="s">
        <v>301</v>
      </c>
      <c r="C166" s="97" t="s">
        <v>26</v>
      </c>
      <c r="D166" s="124" t="s">
        <v>401</v>
      </c>
      <c r="E166" s="125" t="s">
        <v>398</v>
      </c>
      <c r="F166" s="97" t="b">
        <f t="shared" si="6"/>
        <v>0</v>
      </c>
      <c r="G166" s="114">
        <v>1</v>
      </c>
      <c r="H166" s="107" t="s">
        <v>316</v>
      </c>
      <c r="I166" s="108"/>
      <c r="J166" s="107" t="s">
        <v>313</v>
      </c>
      <c r="K166" s="116" t="s">
        <v>402</v>
      </c>
      <c r="L166" s="109">
        <v>44986</v>
      </c>
      <c r="M166" s="109">
        <v>45280</v>
      </c>
      <c r="N166" s="110" t="s">
        <v>23</v>
      </c>
      <c r="O166" s="111">
        <v>65000000</v>
      </c>
      <c r="P166" s="108" t="s">
        <v>34</v>
      </c>
    </row>
    <row r="167" spans="1:16" s="29" customFormat="1" ht="51" x14ac:dyDescent="0.2">
      <c r="A167" s="22" t="s">
        <v>403</v>
      </c>
      <c r="B167" s="22" t="s">
        <v>404</v>
      </c>
      <c r="C167" s="23" t="s">
        <v>26</v>
      </c>
      <c r="D167" s="24" t="s">
        <v>405</v>
      </c>
      <c r="E167" s="127" t="s">
        <v>406</v>
      </c>
      <c r="F167" s="23" t="b">
        <f t="shared" si="6"/>
        <v>0</v>
      </c>
      <c r="G167" s="127" t="s">
        <v>407</v>
      </c>
      <c r="H167" s="24" t="s">
        <v>408</v>
      </c>
      <c r="I167" s="25"/>
      <c r="J167" s="128" t="s">
        <v>409</v>
      </c>
      <c r="K167" s="129" t="s">
        <v>410</v>
      </c>
      <c r="L167" s="66">
        <v>44927</v>
      </c>
      <c r="M167" s="66">
        <v>45107</v>
      </c>
      <c r="N167" s="100" t="s">
        <v>23</v>
      </c>
      <c r="O167" s="130">
        <v>80000000</v>
      </c>
      <c r="P167" s="28" t="s">
        <v>34</v>
      </c>
    </row>
    <row r="168" spans="1:16" s="29" customFormat="1" ht="63.75" x14ac:dyDescent="0.2">
      <c r="A168" s="22" t="s">
        <v>403</v>
      </c>
      <c r="B168" s="22" t="s">
        <v>404</v>
      </c>
      <c r="C168" s="131" t="s">
        <v>17</v>
      </c>
      <c r="D168" s="128" t="s">
        <v>411</v>
      </c>
      <c r="E168" s="127" t="s">
        <v>406</v>
      </c>
      <c r="F168" s="23">
        <f t="shared" si="6"/>
        <v>0</v>
      </c>
      <c r="G168" s="127" t="s">
        <v>412</v>
      </c>
      <c r="H168" s="96" t="s">
        <v>413</v>
      </c>
      <c r="I168" s="97"/>
      <c r="J168" s="96" t="s">
        <v>413</v>
      </c>
      <c r="K168" s="22" t="s">
        <v>414</v>
      </c>
      <c r="L168" s="66">
        <v>44986</v>
      </c>
      <c r="M168" s="66">
        <v>45076</v>
      </c>
      <c r="N168" s="100" t="s">
        <v>45</v>
      </c>
      <c r="O168" s="23"/>
      <c r="P168" s="28" t="s">
        <v>62</v>
      </c>
    </row>
    <row r="169" spans="1:16" s="29" customFormat="1" ht="140.25" x14ac:dyDescent="0.2">
      <c r="A169" s="129" t="s">
        <v>403</v>
      </c>
      <c r="B169" s="129" t="s">
        <v>404</v>
      </c>
      <c r="C169" s="127" t="s">
        <v>26</v>
      </c>
      <c r="D169" s="128" t="s">
        <v>415</v>
      </c>
      <c r="E169" s="127" t="s">
        <v>406</v>
      </c>
      <c r="F169" s="23" t="b">
        <f t="shared" si="6"/>
        <v>0</v>
      </c>
      <c r="G169" s="127" t="s">
        <v>416</v>
      </c>
      <c r="H169" s="128" t="s">
        <v>417</v>
      </c>
      <c r="I169" s="25"/>
      <c r="J169" s="128" t="s">
        <v>415</v>
      </c>
      <c r="K169" s="129" t="s">
        <v>418</v>
      </c>
      <c r="L169" s="66">
        <v>44958</v>
      </c>
      <c r="M169" s="99">
        <v>45229</v>
      </c>
      <c r="N169" s="100" t="s">
        <v>23</v>
      </c>
      <c r="O169" s="132">
        <v>700000000</v>
      </c>
      <c r="P169" s="97" t="s">
        <v>34</v>
      </c>
    </row>
    <row r="170" spans="1:16" s="29" customFormat="1" ht="140.25" x14ac:dyDescent="0.2">
      <c r="A170" s="129" t="s">
        <v>403</v>
      </c>
      <c r="B170" s="129" t="s">
        <v>404</v>
      </c>
      <c r="C170" s="127" t="s">
        <v>26</v>
      </c>
      <c r="D170" s="128" t="s">
        <v>419</v>
      </c>
      <c r="E170" s="127" t="s">
        <v>406</v>
      </c>
      <c r="F170" s="23" t="b">
        <f t="shared" si="6"/>
        <v>0</v>
      </c>
      <c r="G170" s="127" t="s">
        <v>420</v>
      </c>
      <c r="H170" s="128" t="s">
        <v>421</v>
      </c>
      <c r="I170" s="25"/>
      <c r="J170" s="128" t="s">
        <v>422</v>
      </c>
      <c r="K170" s="22" t="s">
        <v>423</v>
      </c>
      <c r="L170" s="99">
        <v>44958</v>
      </c>
      <c r="M170" s="99">
        <v>45199</v>
      </c>
      <c r="N170" s="100" t="s">
        <v>23</v>
      </c>
      <c r="O170" s="133">
        <v>260000000</v>
      </c>
      <c r="P170" s="97" t="s">
        <v>34</v>
      </c>
    </row>
    <row r="171" spans="1:16" s="29" customFormat="1" ht="102" x14ac:dyDescent="0.2">
      <c r="A171" s="129" t="s">
        <v>403</v>
      </c>
      <c r="B171" s="129" t="s">
        <v>404</v>
      </c>
      <c r="C171" s="127" t="s">
        <v>26</v>
      </c>
      <c r="D171" s="128" t="s">
        <v>424</v>
      </c>
      <c r="E171" s="127" t="s">
        <v>406</v>
      </c>
      <c r="F171" s="23" t="b">
        <f t="shared" si="6"/>
        <v>0</v>
      </c>
      <c r="G171" s="127" t="s">
        <v>425</v>
      </c>
      <c r="H171" s="24" t="s">
        <v>426</v>
      </c>
      <c r="I171" s="128"/>
      <c r="J171" s="129" t="s">
        <v>427</v>
      </c>
      <c r="K171" s="128" t="s">
        <v>428</v>
      </c>
      <c r="L171" s="66">
        <v>45017</v>
      </c>
      <c r="M171" s="66">
        <v>45107</v>
      </c>
      <c r="N171" s="100" t="s">
        <v>23</v>
      </c>
      <c r="O171" s="133">
        <v>100000000</v>
      </c>
      <c r="P171" s="97" t="s">
        <v>34</v>
      </c>
    </row>
    <row r="172" spans="1:16" s="29" customFormat="1" ht="25.5" x14ac:dyDescent="0.2">
      <c r="A172" s="22" t="s">
        <v>403</v>
      </c>
      <c r="B172" s="22" t="s">
        <v>404</v>
      </c>
      <c r="C172" s="23" t="s">
        <v>26</v>
      </c>
      <c r="D172" s="24" t="s">
        <v>429</v>
      </c>
      <c r="E172" s="23" t="s">
        <v>430</v>
      </c>
      <c r="F172" s="23" t="b">
        <f t="shared" si="6"/>
        <v>0</v>
      </c>
      <c r="G172" s="23" t="s">
        <v>431</v>
      </c>
      <c r="H172" s="25" t="s">
        <v>413</v>
      </c>
      <c r="I172" s="25" t="s">
        <v>413</v>
      </c>
      <c r="J172" s="25" t="s">
        <v>413</v>
      </c>
      <c r="K172" s="23" t="s">
        <v>413</v>
      </c>
      <c r="L172" s="23" t="s">
        <v>413</v>
      </c>
      <c r="M172" s="23" t="s">
        <v>413</v>
      </c>
      <c r="N172" s="134" t="s">
        <v>41</v>
      </c>
      <c r="O172" s="27">
        <v>671368355</v>
      </c>
      <c r="P172" s="28" t="s">
        <v>34</v>
      </c>
    </row>
    <row r="173" spans="1:16" s="29" customFormat="1" ht="114.75" x14ac:dyDescent="0.2">
      <c r="A173" s="129" t="s">
        <v>403</v>
      </c>
      <c r="B173" s="129" t="s">
        <v>404</v>
      </c>
      <c r="C173" s="127" t="s">
        <v>26</v>
      </c>
      <c r="D173" s="128" t="s">
        <v>432</v>
      </c>
      <c r="E173" s="127" t="s">
        <v>430</v>
      </c>
      <c r="F173" s="23" t="b">
        <f t="shared" si="6"/>
        <v>0</v>
      </c>
      <c r="G173" s="127" t="s">
        <v>433</v>
      </c>
      <c r="H173" s="128" t="s">
        <v>434</v>
      </c>
      <c r="I173" s="25"/>
      <c r="J173" s="128" t="s">
        <v>435</v>
      </c>
      <c r="K173" s="22" t="s">
        <v>436</v>
      </c>
      <c r="L173" s="66">
        <v>44986</v>
      </c>
      <c r="M173" s="66">
        <v>45137</v>
      </c>
      <c r="N173" s="100" t="s">
        <v>23</v>
      </c>
      <c r="O173" s="132">
        <v>80000000</v>
      </c>
      <c r="P173" s="97" t="s">
        <v>34</v>
      </c>
    </row>
    <row r="174" spans="1:16" s="29" customFormat="1" ht="114.75" x14ac:dyDescent="0.2">
      <c r="A174" s="129" t="s">
        <v>403</v>
      </c>
      <c r="B174" s="129" t="s">
        <v>404</v>
      </c>
      <c r="C174" s="127" t="s">
        <v>26</v>
      </c>
      <c r="D174" s="128" t="s">
        <v>437</v>
      </c>
      <c r="E174" s="129" t="s">
        <v>438</v>
      </c>
      <c r="F174" s="23" t="b">
        <f t="shared" si="6"/>
        <v>0</v>
      </c>
      <c r="G174" s="127" t="s">
        <v>439</v>
      </c>
      <c r="H174" s="24" t="s">
        <v>440</v>
      </c>
      <c r="I174" s="25"/>
      <c r="J174" s="128" t="s">
        <v>441</v>
      </c>
      <c r="K174" s="22" t="s">
        <v>442</v>
      </c>
      <c r="L174" s="66">
        <v>45047</v>
      </c>
      <c r="M174" s="66">
        <v>45199</v>
      </c>
      <c r="N174" s="100" t="s">
        <v>23</v>
      </c>
      <c r="O174" s="133">
        <v>150000000</v>
      </c>
      <c r="P174" s="97" t="s">
        <v>34</v>
      </c>
    </row>
    <row r="175" spans="1:16" s="29" customFormat="1" ht="127.5" x14ac:dyDescent="0.2">
      <c r="A175" s="129" t="s">
        <v>403</v>
      </c>
      <c r="B175" s="129" t="s">
        <v>404</v>
      </c>
      <c r="C175" s="127" t="s">
        <v>26</v>
      </c>
      <c r="D175" s="128" t="s">
        <v>443</v>
      </c>
      <c r="E175" s="129" t="s">
        <v>438</v>
      </c>
      <c r="F175" s="23" t="b">
        <f t="shared" si="6"/>
        <v>0</v>
      </c>
      <c r="G175" s="129" t="s">
        <v>444</v>
      </c>
      <c r="H175" s="128" t="s">
        <v>445</v>
      </c>
      <c r="I175" s="25"/>
      <c r="J175" s="96" t="s">
        <v>446</v>
      </c>
      <c r="K175" s="22" t="s">
        <v>447</v>
      </c>
      <c r="L175" s="66">
        <v>45047</v>
      </c>
      <c r="M175" s="66">
        <v>45260</v>
      </c>
      <c r="N175" s="100" t="s">
        <v>41</v>
      </c>
      <c r="O175" s="133">
        <v>590000000</v>
      </c>
      <c r="P175" s="97" t="s">
        <v>34</v>
      </c>
    </row>
    <row r="176" spans="1:16" s="29" customFormat="1" ht="115.5" thickBot="1" x14ac:dyDescent="0.25">
      <c r="A176" s="129" t="s">
        <v>403</v>
      </c>
      <c r="B176" s="129" t="s">
        <v>404</v>
      </c>
      <c r="C176" s="127" t="s">
        <v>26</v>
      </c>
      <c r="D176" s="128" t="s">
        <v>448</v>
      </c>
      <c r="E176" s="129" t="s">
        <v>430</v>
      </c>
      <c r="F176" s="23" t="b">
        <f t="shared" si="6"/>
        <v>0</v>
      </c>
      <c r="G176" s="127" t="s">
        <v>449</v>
      </c>
      <c r="H176" s="128" t="s">
        <v>450</v>
      </c>
      <c r="I176" s="25"/>
      <c r="J176" s="135" t="s">
        <v>451</v>
      </c>
      <c r="K176" s="136" t="s">
        <v>452</v>
      </c>
      <c r="L176" s="66">
        <v>44946</v>
      </c>
      <c r="M176" s="66">
        <v>45280</v>
      </c>
      <c r="N176" s="100" t="s">
        <v>23</v>
      </c>
      <c r="O176" s="137">
        <v>662709350</v>
      </c>
      <c r="P176" s="97" t="s">
        <v>34</v>
      </c>
    </row>
    <row r="177" spans="1:16" s="29" customFormat="1" ht="76.5" x14ac:dyDescent="0.2">
      <c r="A177" s="129" t="s">
        <v>403</v>
      </c>
      <c r="B177" s="129" t="s">
        <v>404</v>
      </c>
      <c r="C177" s="127" t="s">
        <v>26</v>
      </c>
      <c r="D177" s="128" t="s">
        <v>453</v>
      </c>
      <c r="E177" s="127" t="s">
        <v>430</v>
      </c>
      <c r="F177" s="23" t="b">
        <f t="shared" si="6"/>
        <v>0</v>
      </c>
      <c r="G177" s="127" t="s">
        <v>454</v>
      </c>
      <c r="H177" s="24" t="s">
        <v>455</v>
      </c>
      <c r="I177" s="25"/>
      <c r="J177" s="128" t="s">
        <v>456</v>
      </c>
      <c r="K177" s="129" t="s">
        <v>457</v>
      </c>
      <c r="L177" s="66">
        <v>44986</v>
      </c>
      <c r="M177" s="66">
        <v>45260</v>
      </c>
      <c r="N177" s="100" t="s">
        <v>23</v>
      </c>
      <c r="O177" s="132">
        <v>220000000</v>
      </c>
      <c r="P177" s="97" t="s">
        <v>34</v>
      </c>
    </row>
    <row r="178" spans="1:16" s="29" customFormat="1" ht="63.75" x14ac:dyDescent="0.2">
      <c r="A178" s="129" t="s">
        <v>403</v>
      </c>
      <c r="B178" s="129" t="s">
        <v>404</v>
      </c>
      <c r="C178" s="127" t="s">
        <v>26</v>
      </c>
      <c r="D178" s="128" t="s">
        <v>458</v>
      </c>
      <c r="E178" s="129" t="s">
        <v>430</v>
      </c>
      <c r="F178" s="127" t="b">
        <f t="shared" si="6"/>
        <v>0</v>
      </c>
      <c r="G178" s="127" t="s">
        <v>459</v>
      </c>
      <c r="H178" s="128" t="s">
        <v>460</v>
      </c>
      <c r="I178" s="25"/>
      <c r="J178" s="128" t="s">
        <v>461</v>
      </c>
      <c r="K178" s="22" t="s">
        <v>461</v>
      </c>
      <c r="L178" s="66">
        <v>45017</v>
      </c>
      <c r="M178" s="66">
        <v>45260</v>
      </c>
      <c r="N178" s="100" t="s">
        <v>23</v>
      </c>
      <c r="O178" s="132">
        <v>340000000</v>
      </c>
      <c r="P178" s="97" t="s">
        <v>462</v>
      </c>
    </row>
    <row r="179" spans="1:16" s="29" customFormat="1" ht="76.5" x14ac:dyDescent="0.2">
      <c r="A179" s="129" t="s">
        <v>403</v>
      </c>
      <c r="B179" s="129" t="s">
        <v>404</v>
      </c>
      <c r="C179" s="127" t="s">
        <v>26</v>
      </c>
      <c r="D179" s="24" t="s">
        <v>463</v>
      </c>
      <c r="E179" s="129" t="s">
        <v>430</v>
      </c>
      <c r="F179" s="23" t="b">
        <f t="shared" si="6"/>
        <v>0</v>
      </c>
      <c r="G179" s="129" t="s">
        <v>464</v>
      </c>
      <c r="H179" s="24" t="s">
        <v>465</v>
      </c>
      <c r="I179" s="25"/>
      <c r="J179" s="128" t="s">
        <v>466</v>
      </c>
      <c r="K179" s="22" t="s">
        <v>467</v>
      </c>
      <c r="L179" s="66">
        <v>45170</v>
      </c>
      <c r="M179" s="66">
        <v>45290</v>
      </c>
      <c r="N179" s="100" t="s">
        <v>23</v>
      </c>
      <c r="O179" s="132">
        <v>880000000</v>
      </c>
      <c r="P179" s="97" t="s">
        <v>34</v>
      </c>
    </row>
    <row r="180" spans="1:16" s="29" customFormat="1" ht="63.75" x14ac:dyDescent="0.2">
      <c r="A180" s="129" t="s">
        <v>403</v>
      </c>
      <c r="B180" s="129" t="s">
        <v>404</v>
      </c>
      <c r="C180" s="127" t="s">
        <v>17</v>
      </c>
      <c r="D180" s="128" t="s">
        <v>468</v>
      </c>
      <c r="E180" s="129" t="s">
        <v>430</v>
      </c>
      <c r="F180" s="23">
        <f t="shared" si="6"/>
        <v>0</v>
      </c>
      <c r="G180" s="129" t="s">
        <v>469</v>
      </c>
      <c r="H180" s="128" t="s">
        <v>413</v>
      </c>
      <c r="I180" s="25"/>
      <c r="J180" s="128" t="s">
        <v>413</v>
      </c>
      <c r="K180" s="129" t="s">
        <v>413</v>
      </c>
      <c r="L180" s="66">
        <v>44958</v>
      </c>
      <c r="M180" s="66">
        <v>45260</v>
      </c>
      <c r="N180" s="100" t="s">
        <v>45</v>
      </c>
      <c r="O180" s="132"/>
      <c r="P180" s="97"/>
    </row>
    <row r="181" spans="1:16" s="29" customFormat="1" ht="89.25" x14ac:dyDescent="0.2">
      <c r="A181" s="129" t="s">
        <v>403</v>
      </c>
      <c r="B181" s="129" t="s">
        <v>404</v>
      </c>
      <c r="C181" s="127" t="s">
        <v>26</v>
      </c>
      <c r="D181" s="128" t="s">
        <v>470</v>
      </c>
      <c r="E181" s="127" t="s">
        <v>430</v>
      </c>
      <c r="F181" s="23" t="b">
        <f t="shared" si="6"/>
        <v>0</v>
      </c>
      <c r="G181" s="129" t="s">
        <v>471</v>
      </c>
      <c r="H181" s="22" t="s">
        <v>472</v>
      </c>
      <c r="I181" s="25"/>
      <c r="J181" s="138" t="s">
        <v>473</v>
      </c>
      <c r="K181" s="129" t="s">
        <v>474</v>
      </c>
      <c r="L181" s="99">
        <v>44958</v>
      </c>
      <c r="M181" s="99">
        <v>45260</v>
      </c>
      <c r="N181" s="100" t="s">
        <v>23</v>
      </c>
      <c r="O181" s="132">
        <v>1544725000</v>
      </c>
      <c r="P181" s="97" t="s">
        <v>34</v>
      </c>
    </row>
    <row r="182" spans="1:16" s="29" customFormat="1" ht="76.5" x14ac:dyDescent="0.2">
      <c r="A182" s="129" t="s">
        <v>403</v>
      </c>
      <c r="B182" s="129" t="s">
        <v>404</v>
      </c>
      <c r="C182" s="127" t="s">
        <v>26</v>
      </c>
      <c r="D182" s="128" t="s">
        <v>475</v>
      </c>
      <c r="E182" s="127" t="s">
        <v>430</v>
      </c>
      <c r="F182" s="23" t="b">
        <f t="shared" si="6"/>
        <v>0</v>
      </c>
      <c r="G182" s="127" t="s">
        <v>454</v>
      </c>
      <c r="H182" s="139" t="s">
        <v>476</v>
      </c>
      <c r="I182" s="25"/>
      <c r="J182" s="128" t="s">
        <v>477</v>
      </c>
      <c r="K182" s="129" t="s">
        <v>478</v>
      </c>
      <c r="L182" s="66">
        <v>45017</v>
      </c>
      <c r="M182" s="66">
        <v>45290</v>
      </c>
      <c r="N182" s="100" t="s">
        <v>23</v>
      </c>
      <c r="O182" s="132">
        <v>320000000</v>
      </c>
      <c r="P182" s="97" t="s">
        <v>34</v>
      </c>
    </row>
    <row r="183" spans="1:16" s="29" customFormat="1" ht="51" x14ac:dyDescent="0.2">
      <c r="A183" s="22" t="s">
        <v>479</v>
      </c>
      <c r="B183" s="22" t="s">
        <v>480</v>
      </c>
      <c r="C183" s="26" t="s">
        <v>158</v>
      </c>
      <c r="D183" s="22" t="s">
        <v>481</v>
      </c>
      <c r="E183" s="29" t="s">
        <v>482</v>
      </c>
      <c r="F183" s="23">
        <f t="shared" si="6"/>
        <v>0</v>
      </c>
      <c r="G183" s="23"/>
      <c r="H183" s="25"/>
      <c r="I183" s="25"/>
      <c r="J183" s="25"/>
      <c r="K183" s="23"/>
      <c r="L183" s="23"/>
      <c r="M183" s="38">
        <v>45291</v>
      </c>
      <c r="N183" s="26" t="s">
        <v>23</v>
      </c>
      <c r="O183" s="23">
        <v>130000000</v>
      </c>
      <c r="P183" s="28" t="s">
        <v>34</v>
      </c>
    </row>
    <row r="184" spans="1:16" s="29" customFormat="1" ht="51" x14ac:dyDescent="0.2">
      <c r="A184" s="22" t="s">
        <v>479</v>
      </c>
      <c r="B184" s="22" t="s">
        <v>480</v>
      </c>
      <c r="C184" s="29" t="s">
        <v>483</v>
      </c>
      <c r="D184" s="24" t="s">
        <v>484</v>
      </c>
      <c r="E184" s="22" t="s">
        <v>482</v>
      </c>
      <c r="G184" s="23"/>
      <c r="I184" s="23"/>
      <c r="J184" s="23"/>
      <c r="K184" s="140"/>
      <c r="L184" s="23"/>
      <c r="M184" s="38">
        <v>45291</v>
      </c>
      <c r="N184" s="26" t="s">
        <v>45</v>
      </c>
      <c r="O184" s="23"/>
      <c r="P184" s="28" t="s">
        <v>62</v>
      </c>
    </row>
    <row r="185" spans="1:16" s="29" customFormat="1" ht="409.5" x14ac:dyDescent="0.2">
      <c r="A185" s="141" t="s">
        <v>485</v>
      </c>
      <c r="B185" s="141" t="s">
        <v>486</v>
      </c>
      <c r="C185" s="142" t="s">
        <v>26</v>
      </c>
      <c r="D185" s="143" t="s">
        <v>487</v>
      </c>
      <c r="E185" s="144" t="s">
        <v>488</v>
      </c>
      <c r="F185" s="145" t="s">
        <v>489</v>
      </c>
      <c r="G185" s="146">
        <v>25</v>
      </c>
      <c r="H185" s="145" t="s">
        <v>490</v>
      </c>
      <c r="I185" s="144"/>
      <c r="J185" s="145" t="s">
        <v>491</v>
      </c>
      <c r="K185" s="147" t="s">
        <v>492</v>
      </c>
      <c r="L185" s="148">
        <v>44927</v>
      </c>
      <c r="M185" s="148">
        <v>45291</v>
      </c>
      <c r="N185" s="149" t="s">
        <v>23</v>
      </c>
      <c r="O185" s="150">
        <v>834434244.75</v>
      </c>
      <c r="P185" s="151" t="s">
        <v>34</v>
      </c>
    </row>
    <row r="186" spans="1:16" s="29" customFormat="1" ht="153" x14ac:dyDescent="0.2">
      <c r="A186" s="96" t="s">
        <v>485</v>
      </c>
      <c r="B186" s="96" t="s">
        <v>486</v>
      </c>
      <c r="C186" s="102" t="s">
        <v>26</v>
      </c>
      <c r="D186" s="152" t="s">
        <v>493</v>
      </c>
      <c r="E186" s="102" t="s">
        <v>488</v>
      </c>
      <c r="F186" s="153" t="s">
        <v>489</v>
      </c>
      <c r="G186" s="154">
        <v>4</v>
      </c>
      <c r="H186" s="145" t="s">
        <v>490</v>
      </c>
      <c r="I186" s="144"/>
      <c r="J186" s="145" t="s">
        <v>491</v>
      </c>
      <c r="K186" s="155" t="s">
        <v>494</v>
      </c>
      <c r="L186" s="148">
        <v>44927</v>
      </c>
      <c r="M186" s="148">
        <v>45291</v>
      </c>
      <c r="N186" s="156" t="s">
        <v>23</v>
      </c>
      <c r="O186" s="157">
        <v>0</v>
      </c>
      <c r="P186" s="158" t="s">
        <v>495</v>
      </c>
    </row>
    <row r="187" spans="1:16" s="29" customFormat="1" ht="153" x14ac:dyDescent="0.2">
      <c r="A187" s="96" t="s">
        <v>485</v>
      </c>
      <c r="B187" s="96" t="s">
        <v>486</v>
      </c>
      <c r="C187" s="97" t="s">
        <v>26</v>
      </c>
      <c r="D187" s="152" t="s">
        <v>496</v>
      </c>
      <c r="E187" s="102" t="s">
        <v>488</v>
      </c>
      <c r="F187" s="153" t="s">
        <v>489</v>
      </c>
      <c r="G187" s="154">
        <v>3</v>
      </c>
      <c r="H187" s="145" t="s">
        <v>490</v>
      </c>
      <c r="I187" s="144"/>
      <c r="J187" s="145" t="s">
        <v>491</v>
      </c>
      <c r="K187" s="155" t="s">
        <v>494</v>
      </c>
      <c r="L187" s="148">
        <v>44927</v>
      </c>
      <c r="M187" s="148">
        <v>45291</v>
      </c>
      <c r="N187" s="156" t="s">
        <v>23</v>
      </c>
      <c r="O187" s="157">
        <v>0</v>
      </c>
      <c r="P187" s="158" t="s">
        <v>497</v>
      </c>
    </row>
    <row r="188" spans="1:16" s="29" customFormat="1" ht="51" x14ac:dyDescent="0.2">
      <c r="A188" s="96" t="s">
        <v>485</v>
      </c>
      <c r="B188" s="96" t="s">
        <v>486</v>
      </c>
      <c r="C188" s="97" t="s">
        <v>26</v>
      </c>
      <c r="D188" s="152" t="s">
        <v>498</v>
      </c>
      <c r="E188" s="102" t="s">
        <v>488</v>
      </c>
      <c r="F188" s="153" t="s">
        <v>489</v>
      </c>
      <c r="G188" s="154">
        <v>1</v>
      </c>
      <c r="H188" s="159"/>
      <c r="I188" s="159"/>
      <c r="J188" s="159"/>
      <c r="K188" s="157"/>
      <c r="L188" s="157"/>
      <c r="M188" s="157"/>
      <c r="N188" s="156" t="s">
        <v>23</v>
      </c>
      <c r="O188" s="157">
        <v>0</v>
      </c>
      <c r="P188" s="158" t="s">
        <v>499</v>
      </c>
    </row>
    <row r="189" spans="1:16" s="29" customFormat="1" ht="395.25" x14ac:dyDescent="0.2">
      <c r="A189" s="96" t="s">
        <v>485</v>
      </c>
      <c r="B189" s="96" t="s">
        <v>486</v>
      </c>
      <c r="C189" s="97" t="s">
        <v>26</v>
      </c>
      <c r="D189" s="152" t="s">
        <v>500</v>
      </c>
      <c r="E189" s="102" t="s">
        <v>488</v>
      </c>
      <c r="F189" s="153" t="s">
        <v>489</v>
      </c>
      <c r="G189" s="154">
        <v>1</v>
      </c>
      <c r="H189" s="160" t="s">
        <v>490</v>
      </c>
      <c r="I189" s="159"/>
      <c r="J189" s="160" t="s">
        <v>491</v>
      </c>
      <c r="K189" s="147" t="s">
        <v>501</v>
      </c>
      <c r="L189" s="161">
        <v>44927</v>
      </c>
      <c r="M189" s="161">
        <v>45291</v>
      </c>
      <c r="N189" s="156" t="s">
        <v>23</v>
      </c>
      <c r="O189" s="162">
        <v>268271270</v>
      </c>
      <c r="P189" s="158" t="s">
        <v>34</v>
      </c>
    </row>
    <row r="190" spans="1:16" s="29" customFormat="1" ht="153" x14ac:dyDescent="0.2">
      <c r="A190" s="96" t="s">
        <v>485</v>
      </c>
      <c r="B190" s="96" t="s">
        <v>486</v>
      </c>
      <c r="C190" s="97" t="s">
        <v>26</v>
      </c>
      <c r="D190" s="143" t="s">
        <v>502</v>
      </c>
      <c r="E190" s="102" t="s">
        <v>488</v>
      </c>
      <c r="F190" s="153" t="s">
        <v>489</v>
      </c>
      <c r="G190" s="154">
        <v>1</v>
      </c>
      <c r="H190" s="160" t="s">
        <v>490</v>
      </c>
      <c r="I190" s="159"/>
      <c r="J190" s="160" t="s">
        <v>491</v>
      </c>
      <c r="K190" s="155" t="s">
        <v>494</v>
      </c>
      <c r="L190" s="148">
        <v>44927</v>
      </c>
      <c r="M190" s="148">
        <v>45291</v>
      </c>
      <c r="N190" s="156" t="s">
        <v>23</v>
      </c>
      <c r="O190" s="157">
        <v>0</v>
      </c>
      <c r="P190" s="158" t="s">
        <v>34</v>
      </c>
    </row>
    <row r="191" spans="1:16" s="29" customFormat="1" ht="153" x14ac:dyDescent="0.2">
      <c r="A191" s="96" t="s">
        <v>485</v>
      </c>
      <c r="B191" s="96" t="s">
        <v>486</v>
      </c>
      <c r="C191" s="97" t="s">
        <v>26</v>
      </c>
      <c r="D191" s="152" t="s">
        <v>503</v>
      </c>
      <c r="E191" s="102" t="s">
        <v>488</v>
      </c>
      <c r="F191" s="153" t="s">
        <v>489</v>
      </c>
      <c r="G191" s="154">
        <v>1</v>
      </c>
      <c r="H191" s="160" t="s">
        <v>490</v>
      </c>
      <c r="I191" s="159"/>
      <c r="J191" s="160" t="s">
        <v>491</v>
      </c>
      <c r="K191" s="155" t="s">
        <v>504</v>
      </c>
      <c r="L191" s="148">
        <v>44927</v>
      </c>
      <c r="M191" s="148">
        <v>45291</v>
      </c>
      <c r="N191" s="156" t="s">
        <v>23</v>
      </c>
      <c r="O191" s="157">
        <v>0</v>
      </c>
      <c r="P191" s="158" t="s">
        <v>497</v>
      </c>
    </row>
    <row r="192" spans="1:16" s="29" customFormat="1" ht="153" x14ac:dyDescent="0.2">
      <c r="A192" s="96" t="s">
        <v>485</v>
      </c>
      <c r="B192" s="96" t="s">
        <v>486</v>
      </c>
      <c r="C192" s="97" t="s">
        <v>26</v>
      </c>
      <c r="D192" s="152" t="s">
        <v>505</v>
      </c>
      <c r="E192" s="102" t="s">
        <v>488</v>
      </c>
      <c r="F192" s="153" t="s">
        <v>489</v>
      </c>
      <c r="G192" s="154">
        <v>200</v>
      </c>
      <c r="H192" s="160" t="s">
        <v>490</v>
      </c>
      <c r="I192" s="159"/>
      <c r="J192" s="160" t="s">
        <v>491</v>
      </c>
      <c r="K192" s="155" t="s">
        <v>506</v>
      </c>
      <c r="L192" s="148">
        <v>44927</v>
      </c>
      <c r="M192" s="148">
        <v>45291</v>
      </c>
      <c r="N192" s="156" t="s">
        <v>23</v>
      </c>
      <c r="O192" s="162">
        <v>150000000</v>
      </c>
      <c r="P192" s="158" t="s">
        <v>62</v>
      </c>
    </row>
    <row r="193" spans="1:16" s="29" customFormat="1" ht="165.75" x14ac:dyDescent="0.2">
      <c r="A193" s="96" t="s">
        <v>485</v>
      </c>
      <c r="B193" s="96" t="s">
        <v>486</v>
      </c>
      <c r="C193" s="97" t="s">
        <v>26</v>
      </c>
      <c r="D193" s="152" t="s">
        <v>507</v>
      </c>
      <c r="E193" s="102" t="s">
        <v>488</v>
      </c>
      <c r="F193" s="153" t="s">
        <v>489</v>
      </c>
      <c r="G193" s="163">
        <v>0.15</v>
      </c>
      <c r="H193" s="160" t="s">
        <v>490</v>
      </c>
      <c r="I193" s="159"/>
      <c r="J193" s="160" t="s">
        <v>491</v>
      </c>
      <c r="K193" s="155" t="s">
        <v>508</v>
      </c>
      <c r="L193" s="148">
        <v>44927</v>
      </c>
      <c r="M193" s="148">
        <v>45291</v>
      </c>
      <c r="N193" s="156" t="s">
        <v>23</v>
      </c>
      <c r="O193" s="162">
        <v>44298675</v>
      </c>
      <c r="P193" s="158" t="s">
        <v>62</v>
      </c>
    </row>
    <row r="194" spans="1:16" s="29" customFormat="1" ht="153" x14ac:dyDescent="0.2">
      <c r="A194" s="96" t="s">
        <v>485</v>
      </c>
      <c r="B194" s="96" t="s">
        <v>486</v>
      </c>
      <c r="C194" s="97" t="s">
        <v>26</v>
      </c>
      <c r="D194" s="152" t="s">
        <v>509</v>
      </c>
      <c r="E194" s="102" t="s">
        <v>488</v>
      </c>
      <c r="F194" s="153" t="s">
        <v>489</v>
      </c>
      <c r="G194" s="154">
        <v>2</v>
      </c>
      <c r="H194" s="160" t="s">
        <v>490</v>
      </c>
      <c r="I194" s="159"/>
      <c r="J194" s="160" t="s">
        <v>491</v>
      </c>
      <c r="K194" s="155" t="s">
        <v>494</v>
      </c>
      <c r="L194" s="148">
        <v>44927</v>
      </c>
      <c r="M194" s="148">
        <v>45291</v>
      </c>
      <c r="N194" s="156" t="s">
        <v>23</v>
      </c>
      <c r="O194" s="157">
        <v>0</v>
      </c>
      <c r="P194" s="158" t="s">
        <v>497</v>
      </c>
    </row>
    <row r="195" spans="1:16" s="29" customFormat="1" ht="153" x14ac:dyDescent="0.2">
      <c r="A195" s="96" t="s">
        <v>485</v>
      </c>
      <c r="B195" s="96" t="s">
        <v>486</v>
      </c>
      <c r="C195" s="97" t="s">
        <v>26</v>
      </c>
      <c r="D195" s="143" t="s">
        <v>510</v>
      </c>
      <c r="E195" s="102" t="s">
        <v>488</v>
      </c>
      <c r="F195" s="153" t="s">
        <v>489</v>
      </c>
      <c r="G195" s="154">
        <v>3</v>
      </c>
      <c r="H195" s="160" t="s">
        <v>490</v>
      </c>
      <c r="I195" s="159">
        <v>3</v>
      </c>
      <c r="J195" s="160" t="s">
        <v>491</v>
      </c>
      <c r="K195" s="155" t="s">
        <v>494</v>
      </c>
      <c r="L195" s="148">
        <v>44927</v>
      </c>
      <c r="M195" s="148">
        <v>45291</v>
      </c>
      <c r="N195" s="156" t="s">
        <v>23</v>
      </c>
      <c r="O195" s="157">
        <v>0</v>
      </c>
      <c r="P195" s="158" t="s">
        <v>34</v>
      </c>
    </row>
    <row r="196" spans="1:16" s="29" customFormat="1" ht="344.25" x14ac:dyDescent="0.2">
      <c r="A196" s="96" t="s">
        <v>485</v>
      </c>
      <c r="B196" s="96" t="s">
        <v>486</v>
      </c>
      <c r="C196" s="97" t="s">
        <v>26</v>
      </c>
      <c r="D196" s="143" t="s">
        <v>511</v>
      </c>
      <c r="E196" s="102" t="s">
        <v>488</v>
      </c>
      <c r="F196" s="153" t="s">
        <v>489</v>
      </c>
      <c r="G196" s="154">
        <v>6</v>
      </c>
      <c r="H196" s="160" t="s">
        <v>490</v>
      </c>
      <c r="I196" s="159"/>
      <c r="J196" s="160" t="s">
        <v>491</v>
      </c>
      <c r="K196" s="155" t="s">
        <v>512</v>
      </c>
      <c r="L196" s="148">
        <v>44927</v>
      </c>
      <c r="M196" s="148">
        <v>45291</v>
      </c>
      <c r="N196" s="156" t="s">
        <v>23</v>
      </c>
      <c r="O196" s="162">
        <v>100000000</v>
      </c>
      <c r="P196" s="158" t="s">
        <v>34</v>
      </c>
    </row>
    <row r="197" spans="1:16" s="29" customFormat="1" ht="153" x14ac:dyDescent="0.2">
      <c r="A197" s="96" t="s">
        <v>485</v>
      </c>
      <c r="B197" s="96" t="s">
        <v>486</v>
      </c>
      <c r="C197" s="97" t="s">
        <v>26</v>
      </c>
      <c r="D197" s="143" t="s">
        <v>513</v>
      </c>
      <c r="E197" s="102" t="s">
        <v>488</v>
      </c>
      <c r="F197" s="153" t="s">
        <v>489</v>
      </c>
      <c r="G197" s="154">
        <v>1</v>
      </c>
      <c r="H197" s="160" t="s">
        <v>490</v>
      </c>
      <c r="I197" s="159"/>
      <c r="J197" s="160" t="s">
        <v>491</v>
      </c>
      <c r="K197" s="155" t="s">
        <v>494</v>
      </c>
      <c r="L197" s="148">
        <v>44927</v>
      </c>
      <c r="M197" s="148">
        <v>45291</v>
      </c>
      <c r="N197" s="156" t="s">
        <v>23</v>
      </c>
      <c r="O197" s="157">
        <v>0</v>
      </c>
      <c r="P197" s="158" t="s">
        <v>34</v>
      </c>
    </row>
    <row r="198" spans="1:16" s="29" customFormat="1" ht="153" x14ac:dyDescent="0.2">
      <c r="A198" s="96" t="s">
        <v>485</v>
      </c>
      <c r="B198" s="96" t="s">
        <v>486</v>
      </c>
      <c r="C198" s="97" t="s">
        <v>158</v>
      </c>
      <c r="D198" s="143" t="s">
        <v>514</v>
      </c>
      <c r="E198" s="102" t="s">
        <v>488</v>
      </c>
      <c r="F198" s="153" t="s">
        <v>489</v>
      </c>
      <c r="G198" s="154">
        <v>2</v>
      </c>
      <c r="H198" s="160" t="s">
        <v>490</v>
      </c>
      <c r="I198" s="159"/>
      <c r="J198" s="160" t="s">
        <v>491</v>
      </c>
      <c r="K198" s="155" t="s">
        <v>494</v>
      </c>
      <c r="L198" s="148">
        <v>44927</v>
      </c>
      <c r="M198" s="148">
        <v>45291</v>
      </c>
      <c r="N198" s="156" t="s">
        <v>23</v>
      </c>
      <c r="O198" s="157">
        <v>0</v>
      </c>
      <c r="P198" s="158" t="s">
        <v>34</v>
      </c>
    </row>
    <row r="199" spans="1:16" s="29" customFormat="1" ht="153" x14ac:dyDescent="0.2">
      <c r="A199" s="96" t="s">
        <v>485</v>
      </c>
      <c r="B199" s="96" t="s">
        <v>486</v>
      </c>
      <c r="C199" s="97" t="s">
        <v>158</v>
      </c>
      <c r="D199" s="152" t="s">
        <v>515</v>
      </c>
      <c r="E199" s="102" t="s">
        <v>488</v>
      </c>
      <c r="F199" s="153" t="s">
        <v>489</v>
      </c>
      <c r="G199" s="154">
        <v>2</v>
      </c>
      <c r="H199" s="160" t="s">
        <v>490</v>
      </c>
      <c r="I199" s="159"/>
      <c r="J199" s="160" t="s">
        <v>491</v>
      </c>
      <c r="K199" s="155" t="s">
        <v>494</v>
      </c>
      <c r="L199" s="148">
        <v>44927</v>
      </c>
      <c r="M199" s="148">
        <v>45291</v>
      </c>
      <c r="N199" s="156" t="s">
        <v>23</v>
      </c>
      <c r="O199" s="157">
        <v>0</v>
      </c>
      <c r="P199" s="158" t="s">
        <v>34</v>
      </c>
    </row>
    <row r="200" spans="1:16" s="29" customFormat="1" ht="153" x14ac:dyDescent="0.2">
      <c r="A200" s="96" t="s">
        <v>485</v>
      </c>
      <c r="B200" s="96" t="s">
        <v>486</v>
      </c>
      <c r="C200" s="97" t="s">
        <v>26</v>
      </c>
      <c r="D200" s="152" t="s">
        <v>516</v>
      </c>
      <c r="E200" s="102" t="s">
        <v>488</v>
      </c>
      <c r="F200" s="153" t="s">
        <v>489</v>
      </c>
      <c r="G200" s="154">
        <v>150</v>
      </c>
      <c r="H200" s="160" t="s">
        <v>490</v>
      </c>
      <c r="I200" s="159"/>
      <c r="J200" s="160" t="s">
        <v>491</v>
      </c>
      <c r="K200" s="155" t="s">
        <v>494</v>
      </c>
      <c r="L200" s="148">
        <v>44927</v>
      </c>
      <c r="M200" s="148">
        <v>45291</v>
      </c>
      <c r="N200" s="156" t="s">
        <v>23</v>
      </c>
      <c r="O200" s="157">
        <v>0</v>
      </c>
      <c r="P200" s="158" t="s">
        <v>34</v>
      </c>
    </row>
    <row r="201" spans="1:16" s="29" customFormat="1" ht="153" x14ac:dyDescent="0.2">
      <c r="A201" s="96" t="s">
        <v>485</v>
      </c>
      <c r="B201" s="96" t="s">
        <v>486</v>
      </c>
      <c r="C201" s="97" t="s">
        <v>26</v>
      </c>
      <c r="D201" s="143" t="s">
        <v>517</v>
      </c>
      <c r="E201" s="102" t="s">
        <v>488</v>
      </c>
      <c r="F201" s="153" t="s">
        <v>489</v>
      </c>
      <c r="G201" s="154">
        <v>10</v>
      </c>
      <c r="H201" s="160" t="s">
        <v>490</v>
      </c>
      <c r="I201" s="159"/>
      <c r="J201" s="160" t="s">
        <v>491</v>
      </c>
      <c r="K201" s="147" t="s">
        <v>518</v>
      </c>
      <c r="L201" s="148">
        <v>44927</v>
      </c>
      <c r="M201" s="148">
        <v>45291</v>
      </c>
      <c r="N201" s="156" t="s">
        <v>23</v>
      </c>
      <c r="O201" s="164">
        <v>182995810.25</v>
      </c>
      <c r="P201" s="158" t="s">
        <v>62</v>
      </c>
    </row>
    <row r="202" spans="1:16" s="29" customFormat="1" ht="395.25" x14ac:dyDescent="0.2">
      <c r="A202" s="96" t="s">
        <v>519</v>
      </c>
      <c r="B202" s="96" t="s">
        <v>520</v>
      </c>
      <c r="C202" s="96" t="s">
        <v>26</v>
      </c>
      <c r="D202" s="165" t="s">
        <v>521</v>
      </c>
      <c r="E202" s="96" t="s">
        <v>522</v>
      </c>
      <c r="F202" s="96" t="s">
        <v>523</v>
      </c>
      <c r="G202" s="97">
        <v>25</v>
      </c>
      <c r="H202" s="96" t="s">
        <v>524</v>
      </c>
      <c r="I202" s="25"/>
      <c r="J202" s="128" t="s">
        <v>525</v>
      </c>
      <c r="K202" s="128" t="s">
        <v>526</v>
      </c>
      <c r="L202" s="166" t="s">
        <v>527</v>
      </c>
      <c r="M202" s="166" t="s">
        <v>528</v>
      </c>
      <c r="N202" s="97" t="s">
        <v>23</v>
      </c>
      <c r="O202" s="167">
        <v>50000000</v>
      </c>
      <c r="P202" s="97" t="s">
        <v>34</v>
      </c>
    </row>
    <row r="203" spans="1:16" s="29" customFormat="1" ht="242.25" x14ac:dyDescent="0.2">
      <c r="A203" s="96" t="s">
        <v>519</v>
      </c>
      <c r="B203" s="96" t="s">
        <v>520</v>
      </c>
      <c r="C203" s="96" t="s">
        <v>26</v>
      </c>
      <c r="D203" s="165" t="s">
        <v>521</v>
      </c>
      <c r="E203" s="96" t="s">
        <v>522</v>
      </c>
      <c r="F203" s="96" t="s">
        <v>523</v>
      </c>
      <c r="G203" s="96">
        <v>25</v>
      </c>
      <c r="H203" s="96" t="s">
        <v>524</v>
      </c>
      <c r="I203" s="25"/>
      <c r="J203" s="128" t="s">
        <v>525</v>
      </c>
      <c r="K203" s="128" t="s">
        <v>529</v>
      </c>
      <c r="L203" s="166" t="s">
        <v>527</v>
      </c>
      <c r="M203" s="166" t="s">
        <v>528</v>
      </c>
      <c r="N203" s="96" t="s">
        <v>23</v>
      </c>
      <c r="O203" s="168"/>
      <c r="P203" s="97" t="s">
        <v>34</v>
      </c>
    </row>
    <row r="204" spans="1:16" s="29" customFormat="1" ht="191.25" x14ac:dyDescent="0.2">
      <c r="A204" s="96" t="s">
        <v>519</v>
      </c>
      <c r="B204" s="96" t="s">
        <v>520</v>
      </c>
      <c r="C204" s="96" t="s">
        <v>26</v>
      </c>
      <c r="D204" s="165" t="s">
        <v>521</v>
      </c>
      <c r="E204" s="96" t="s">
        <v>522</v>
      </c>
      <c r="F204" s="97" t="s">
        <v>523</v>
      </c>
      <c r="G204" s="97">
        <v>35</v>
      </c>
      <c r="H204" s="96" t="s">
        <v>524</v>
      </c>
      <c r="I204" s="25"/>
      <c r="J204" s="24" t="s">
        <v>525</v>
      </c>
      <c r="K204" s="128" t="s">
        <v>530</v>
      </c>
      <c r="L204" s="166" t="s">
        <v>527</v>
      </c>
      <c r="M204" s="166" t="s">
        <v>528</v>
      </c>
      <c r="N204" s="97" t="s">
        <v>23</v>
      </c>
      <c r="O204" s="168"/>
      <c r="P204" s="97" t="s">
        <v>34</v>
      </c>
    </row>
    <row r="205" spans="1:16" s="29" customFormat="1" ht="191.25" x14ac:dyDescent="0.2">
      <c r="A205" s="96" t="s">
        <v>519</v>
      </c>
      <c r="B205" s="96" t="s">
        <v>520</v>
      </c>
      <c r="C205" s="96" t="s">
        <v>26</v>
      </c>
      <c r="D205" s="165" t="s">
        <v>521</v>
      </c>
      <c r="E205" s="96" t="s">
        <v>522</v>
      </c>
      <c r="F205" s="96" t="s">
        <v>523</v>
      </c>
      <c r="G205" s="96">
        <v>25</v>
      </c>
      <c r="H205" s="96" t="s">
        <v>524</v>
      </c>
      <c r="I205" s="25"/>
      <c r="J205" s="169" t="s">
        <v>525</v>
      </c>
      <c r="K205" s="128" t="s">
        <v>531</v>
      </c>
      <c r="L205" s="166" t="s">
        <v>527</v>
      </c>
      <c r="M205" s="166" t="s">
        <v>528</v>
      </c>
      <c r="N205" s="97" t="s">
        <v>23</v>
      </c>
      <c r="O205" s="168"/>
      <c r="P205" s="97" t="s">
        <v>34</v>
      </c>
    </row>
    <row r="206" spans="1:16" s="29" customFormat="1" ht="229.5" x14ac:dyDescent="0.2">
      <c r="A206" s="96" t="s">
        <v>519</v>
      </c>
      <c r="B206" s="96" t="s">
        <v>520</v>
      </c>
      <c r="C206" s="96" t="s">
        <v>26</v>
      </c>
      <c r="D206" s="165" t="s">
        <v>521</v>
      </c>
      <c r="E206" s="96" t="s">
        <v>522</v>
      </c>
      <c r="F206" s="96" t="s">
        <v>523</v>
      </c>
      <c r="G206" s="96">
        <v>25</v>
      </c>
      <c r="H206" s="96" t="s">
        <v>524</v>
      </c>
      <c r="I206" s="25"/>
      <c r="J206" s="169" t="s">
        <v>525</v>
      </c>
      <c r="K206" s="128" t="s">
        <v>532</v>
      </c>
      <c r="L206" s="166" t="s">
        <v>527</v>
      </c>
      <c r="M206" s="166" t="s">
        <v>528</v>
      </c>
      <c r="N206" s="97" t="s">
        <v>23</v>
      </c>
      <c r="O206" s="170"/>
      <c r="P206" s="97" t="s">
        <v>34</v>
      </c>
    </row>
    <row r="207" spans="1:16" s="29" customFormat="1" ht="191.25" x14ac:dyDescent="0.2">
      <c r="A207" s="96" t="s">
        <v>519</v>
      </c>
      <c r="B207" s="96" t="s">
        <v>520</v>
      </c>
      <c r="C207" s="96" t="s">
        <v>26</v>
      </c>
      <c r="D207" s="165" t="s">
        <v>533</v>
      </c>
      <c r="E207" s="96" t="s">
        <v>522</v>
      </c>
      <c r="F207" s="97" t="s">
        <v>523</v>
      </c>
      <c r="G207" s="96">
        <v>35</v>
      </c>
      <c r="H207" s="96" t="s">
        <v>534</v>
      </c>
      <c r="I207" s="25"/>
      <c r="J207" s="169" t="s">
        <v>525</v>
      </c>
      <c r="K207" s="128" t="s">
        <v>535</v>
      </c>
      <c r="L207" s="166" t="s">
        <v>527</v>
      </c>
      <c r="M207" s="166" t="s">
        <v>528</v>
      </c>
      <c r="N207" s="97" t="s">
        <v>23</v>
      </c>
      <c r="O207" s="171">
        <v>766617000</v>
      </c>
      <c r="P207" s="97" t="s">
        <v>34</v>
      </c>
    </row>
    <row r="208" spans="1:16" s="29" customFormat="1" ht="255" x14ac:dyDescent="0.2">
      <c r="A208" s="96" t="s">
        <v>519</v>
      </c>
      <c r="B208" s="96" t="s">
        <v>520</v>
      </c>
      <c r="C208" s="96" t="s">
        <v>26</v>
      </c>
      <c r="D208" s="165" t="s">
        <v>533</v>
      </c>
      <c r="E208" s="96" t="s">
        <v>522</v>
      </c>
      <c r="F208" s="97" t="s">
        <v>523</v>
      </c>
      <c r="G208" s="96">
        <v>35</v>
      </c>
      <c r="H208" s="96" t="s">
        <v>534</v>
      </c>
      <c r="I208" s="25"/>
      <c r="J208" s="169" t="s">
        <v>525</v>
      </c>
      <c r="K208" s="128" t="s">
        <v>536</v>
      </c>
      <c r="L208" s="166" t="s">
        <v>527</v>
      </c>
      <c r="M208" s="166" t="s">
        <v>528</v>
      </c>
      <c r="N208" s="97" t="s">
        <v>23</v>
      </c>
      <c r="O208" s="172"/>
      <c r="P208" s="97" t="s">
        <v>34</v>
      </c>
    </row>
    <row r="209" spans="1:16" s="29" customFormat="1" ht="191.25" x14ac:dyDescent="0.2">
      <c r="A209" s="96" t="s">
        <v>519</v>
      </c>
      <c r="B209" s="96" t="s">
        <v>520</v>
      </c>
      <c r="C209" s="96" t="s">
        <v>26</v>
      </c>
      <c r="D209" s="165" t="s">
        <v>537</v>
      </c>
      <c r="E209" s="96" t="s">
        <v>522</v>
      </c>
      <c r="F209" s="97" t="s">
        <v>523</v>
      </c>
      <c r="G209" s="96">
        <v>25</v>
      </c>
      <c r="H209" s="96" t="s">
        <v>534</v>
      </c>
      <c r="I209" s="25"/>
      <c r="J209" s="169" t="s">
        <v>525</v>
      </c>
      <c r="K209" s="128" t="s">
        <v>538</v>
      </c>
      <c r="L209" s="166" t="s">
        <v>527</v>
      </c>
      <c r="M209" s="166" t="s">
        <v>528</v>
      </c>
      <c r="N209" s="97" t="s">
        <v>23</v>
      </c>
      <c r="O209" s="173"/>
      <c r="P209" s="97" t="s">
        <v>34</v>
      </c>
    </row>
    <row r="210" spans="1:16" s="29" customFormat="1" ht="191.25" x14ac:dyDescent="0.2">
      <c r="A210" s="96" t="s">
        <v>519</v>
      </c>
      <c r="B210" s="96" t="s">
        <v>520</v>
      </c>
      <c r="C210" s="96" t="s">
        <v>26</v>
      </c>
      <c r="D210" s="165" t="s">
        <v>539</v>
      </c>
      <c r="E210" s="96" t="s">
        <v>522</v>
      </c>
      <c r="F210" s="96" t="s">
        <v>523</v>
      </c>
      <c r="G210" s="96">
        <v>50</v>
      </c>
      <c r="H210" s="96" t="s">
        <v>534</v>
      </c>
      <c r="I210" s="25"/>
      <c r="J210" s="169" t="s">
        <v>525</v>
      </c>
      <c r="K210" s="128" t="s">
        <v>540</v>
      </c>
      <c r="L210" s="166" t="s">
        <v>527</v>
      </c>
      <c r="M210" s="166" t="s">
        <v>528</v>
      </c>
      <c r="N210" s="97" t="s">
        <v>23</v>
      </c>
      <c r="O210" s="167">
        <v>50000000</v>
      </c>
      <c r="P210" s="97" t="s">
        <v>34</v>
      </c>
    </row>
    <row r="211" spans="1:16" s="29" customFormat="1" ht="204" x14ac:dyDescent="0.2">
      <c r="A211" s="96" t="s">
        <v>519</v>
      </c>
      <c r="B211" s="96" t="s">
        <v>520</v>
      </c>
      <c r="C211" s="96" t="s">
        <v>26</v>
      </c>
      <c r="D211" s="165" t="s">
        <v>539</v>
      </c>
      <c r="E211" s="96" t="s">
        <v>522</v>
      </c>
      <c r="F211" s="96" t="s">
        <v>523</v>
      </c>
      <c r="G211" s="96">
        <v>40</v>
      </c>
      <c r="H211" s="96" t="s">
        <v>534</v>
      </c>
      <c r="I211" s="25"/>
      <c r="J211" s="169" t="s">
        <v>525</v>
      </c>
      <c r="K211" s="128" t="s">
        <v>541</v>
      </c>
      <c r="L211" s="166" t="s">
        <v>527</v>
      </c>
      <c r="M211" s="166" t="s">
        <v>528</v>
      </c>
      <c r="N211" s="97" t="s">
        <v>23</v>
      </c>
      <c r="O211" s="170"/>
      <c r="P211" s="97" t="s">
        <v>34</v>
      </c>
    </row>
    <row r="212" spans="1:16" s="29" customFormat="1" ht="51" x14ac:dyDescent="0.2">
      <c r="A212" s="174" t="s">
        <v>542</v>
      </c>
      <c r="B212" s="129" t="s">
        <v>543</v>
      </c>
      <c r="C212" s="97" t="s">
        <v>26</v>
      </c>
      <c r="D212" s="48" t="s">
        <v>544</v>
      </c>
      <c r="E212" s="48" t="s">
        <v>545</v>
      </c>
      <c r="F212" s="23" t="b">
        <f t="shared" ref="F212:F228" si="7">IF(C212="Producto","='Plan_Indicativo '!N2",IF(C212&lt;"Producto",BT211))</f>
        <v>0</v>
      </c>
      <c r="G212" s="33">
        <v>4</v>
      </c>
      <c r="I212" s="25"/>
      <c r="J212" s="25"/>
      <c r="K212" s="175" t="s">
        <v>546</v>
      </c>
      <c r="L212" s="176">
        <v>44928</v>
      </c>
      <c r="M212" s="176">
        <v>45291</v>
      </c>
      <c r="N212" s="177" t="s">
        <v>45</v>
      </c>
      <c r="O212" s="96">
        <v>0</v>
      </c>
      <c r="P212" s="96" t="s">
        <v>62</v>
      </c>
    </row>
    <row r="213" spans="1:16" s="29" customFormat="1" ht="38.25" x14ac:dyDescent="0.2">
      <c r="A213" s="174" t="s">
        <v>542</v>
      </c>
      <c r="B213" s="129" t="s">
        <v>543</v>
      </c>
      <c r="C213" s="97" t="s">
        <v>26</v>
      </c>
      <c r="D213" s="50"/>
      <c r="E213" s="50"/>
      <c r="F213" s="23" t="b">
        <f t="shared" si="7"/>
        <v>0</v>
      </c>
      <c r="G213" s="41"/>
      <c r="H213" s="178"/>
      <c r="I213" s="25"/>
      <c r="J213" s="25"/>
      <c r="K213" s="129" t="s">
        <v>547</v>
      </c>
      <c r="L213" s="176">
        <v>44928</v>
      </c>
      <c r="M213" s="176">
        <v>45291</v>
      </c>
      <c r="N213" s="177" t="s">
        <v>45</v>
      </c>
      <c r="O213" s="96">
        <v>0</v>
      </c>
      <c r="P213" s="96" t="s">
        <v>62</v>
      </c>
    </row>
    <row r="214" spans="1:16" s="29" customFormat="1" ht="51" x14ac:dyDescent="0.2">
      <c r="A214" s="174" t="s">
        <v>542</v>
      </c>
      <c r="B214" s="129" t="s">
        <v>543</v>
      </c>
      <c r="C214" s="97" t="s">
        <v>26</v>
      </c>
      <c r="D214" s="50"/>
      <c r="E214" s="50"/>
      <c r="F214" s="23" t="b">
        <f t="shared" si="7"/>
        <v>0</v>
      </c>
      <c r="G214" s="41"/>
      <c r="H214" s="178"/>
      <c r="I214" s="25"/>
      <c r="J214" s="25"/>
      <c r="K214" s="128" t="s">
        <v>548</v>
      </c>
      <c r="L214" s="176">
        <v>44928</v>
      </c>
      <c r="M214" s="176">
        <v>45291</v>
      </c>
      <c r="N214" s="177" t="s">
        <v>45</v>
      </c>
      <c r="O214" s="96">
        <v>0</v>
      </c>
      <c r="P214" s="96" t="s">
        <v>34</v>
      </c>
    </row>
    <row r="215" spans="1:16" s="29" customFormat="1" ht="178.5" x14ac:dyDescent="0.2">
      <c r="A215" s="174" t="s">
        <v>542</v>
      </c>
      <c r="B215" s="129" t="s">
        <v>543</v>
      </c>
      <c r="C215" s="97" t="s">
        <v>26</v>
      </c>
      <c r="D215" s="55"/>
      <c r="E215" s="50"/>
      <c r="F215" s="23" t="b">
        <f t="shared" si="7"/>
        <v>0</v>
      </c>
      <c r="G215" s="59"/>
      <c r="H215" s="178"/>
      <c r="I215" s="25"/>
      <c r="J215" s="23"/>
      <c r="K215" s="128" t="s">
        <v>549</v>
      </c>
      <c r="L215" s="176">
        <v>44928</v>
      </c>
      <c r="M215" s="176">
        <v>45291</v>
      </c>
      <c r="N215" s="177" t="s">
        <v>45</v>
      </c>
      <c r="O215" s="96">
        <v>0</v>
      </c>
      <c r="P215" s="96" t="s">
        <v>62</v>
      </c>
    </row>
    <row r="216" spans="1:16" s="29" customFormat="1" ht="114.75" x14ac:dyDescent="0.2">
      <c r="A216" s="174" t="s">
        <v>542</v>
      </c>
      <c r="B216" s="129" t="s">
        <v>543</v>
      </c>
      <c r="C216" s="97" t="s">
        <v>26</v>
      </c>
      <c r="D216" s="48" t="s">
        <v>550</v>
      </c>
      <c r="E216" s="50"/>
      <c r="F216" s="23" t="b">
        <f t="shared" si="7"/>
        <v>0</v>
      </c>
      <c r="G216" s="33">
        <v>3</v>
      </c>
      <c r="H216" s="96"/>
      <c r="I216" s="25"/>
      <c r="J216" s="25"/>
      <c r="K216" s="128" t="s">
        <v>551</v>
      </c>
      <c r="L216" s="176">
        <v>44928</v>
      </c>
      <c r="M216" s="176">
        <v>45291</v>
      </c>
      <c r="N216" s="177" t="s">
        <v>45</v>
      </c>
      <c r="O216" s="96">
        <v>0</v>
      </c>
      <c r="P216" s="96" t="s">
        <v>34</v>
      </c>
    </row>
    <row r="217" spans="1:16" s="29" customFormat="1" ht="51" x14ac:dyDescent="0.2">
      <c r="A217" s="174" t="s">
        <v>542</v>
      </c>
      <c r="B217" s="129" t="s">
        <v>543</v>
      </c>
      <c r="C217" s="97" t="s">
        <v>26</v>
      </c>
      <c r="D217" s="50"/>
      <c r="E217" s="50"/>
      <c r="F217" s="23" t="b">
        <f t="shared" si="7"/>
        <v>0</v>
      </c>
      <c r="G217" s="41"/>
      <c r="H217" s="96"/>
      <c r="I217" s="25"/>
      <c r="J217" s="25"/>
      <c r="K217" s="128" t="s">
        <v>552</v>
      </c>
      <c r="L217" s="176">
        <v>44928</v>
      </c>
      <c r="M217" s="176">
        <v>45291</v>
      </c>
      <c r="N217" s="177" t="s">
        <v>45</v>
      </c>
      <c r="O217" s="96">
        <v>0</v>
      </c>
      <c r="P217" s="96" t="s">
        <v>34</v>
      </c>
    </row>
    <row r="218" spans="1:16" s="29" customFormat="1" ht="89.25" x14ac:dyDescent="0.2">
      <c r="A218" s="174" t="s">
        <v>542</v>
      </c>
      <c r="B218" s="129" t="s">
        <v>543</v>
      </c>
      <c r="C218" s="97" t="s">
        <v>26</v>
      </c>
      <c r="D218" s="55"/>
      <c r="E218" s="50"/>
      <c r="F218" s="23" t="b">
        <f t="shared" si="7"/>
        <v>0</v>
      </c>
      <c r="G218" s="59"/>
      <c r="H218" s="96"/>
      <c r="I218" s="25"/>
      <c r="J218" s="25"/>
      <c r="K218" s="128" t="s">
        <v>553</v>
      </c>
      <c r="L218" s="176">
        <v>44928</v>
      </c>
      <c r="M218" s="176">
        <v>45291</v>
      </c>
      <c r="N218" s="177" t="s">
        <v>45</v>
      </c>
      <c r="O218" s="96">
        <v>0</v>
      </c>
      <c r="P218" s="96" t="s">
        <v>34</v>
      </c>
    </row>
    <row r="219" spans="1:16" s="29" customFormat="1" ht="89.25" x14ac:dyDescent="0.2">
      <c r="A219" s="22" t="s">
        <v>554</v>
      </c>
      <c r="B219" s="22" t="s">
        <v>25</v>
      </c>
      <c r="C219" s="23" t="s">
        <v>26</v>
      </c>
      <c r="D219" s="128" t="s">
        <v>555</v>
      </c>
      <c r="E219" s="23" t="s">
        <v>556</v>
      </c>
      <c r="F219" s="23" t="b">
        <f t="shared" si="7"/>
        <v>0</v>
      </c>
      <c r="G219" s="23">
        <v>1</v>
      </c>
      <c r="H219" s="24" t="s">
        <v>557</v>
      </c>
      <c r="I219" s="25"/>
      <c r="J219" s="128" t="s">
        <v>558</v>
      </c>
      <c r="K219" s="128" t="s">
        <v>559</v>
      </c>
      <c r="L219" s="38">
        <v>44936</v>
      </c>
      <c r="M219" s="38">
        <v>45280</v>
      </c>
      <c r="N219" s="26" t="s">
        <v>23</v>
      </c>
      <c r="O219" s="23">
        <v>745000000</v>
      </c>
      <c r="P219" s="28" t="s">
        <v>34</v>
      </c>
    </row>
    <row r="220" spans="1:16" s="29" customFormat="1" ht="89.25" x14ac:dyDescent="0.2">
      <c r="A220" s="22" t="s">
        <v>554</v>
      </c>
      <c r="B220" s="22" t="s">
        <v>25</v>
      </c>
      <c r="C220" s="23" t="s">
        <v>26</v>
      </c>
      <c r="D220" s="128" t="s">
        <v>560</v>
      </c>
      <c r="E220" s="23" t="s">
        <v>556</v>
      </c>
      <c r="F220" s="23" t="b">
        <f t="shared" si="7"/>
        <v>0</v>
      </c>
      <c r="G220" s="23">
        <v>1</v>
      </c>
      <c r="H220" s="24" t="s">
        <v>561</v>
      </c>
      <c r="I220" s="25"/>
      <c r="J220" s="128" t="s">
        <v>562</v>
      </c>
      <c r="K220" s="128" t="s">
        <v>563</v>
      </c>
      <c r="L220" s="38">
        <v>45005</v>
      </c>
      <c r="M220" s="38">
        <v>45158</v>
      </c>
      <c r="N220" s="26" t="s">
        <v>23</v>
      </c>
      <c r="O220" s="23">
        <v>925000000</v>
      </c>
      <c r="P220" s="28" t="s">
        <v>34</v>
      </c>
    </row>
    <row r="221" spans="1:16" s="29" customFormat="1" ht="89.25" x14ac:dyDescent="0.2">
      <c r="A221" s="22" t="s">
        <v>554</v>
      </c>
      <c r="B221" s="22" t="s">
        <v>25</v>
      </c>
      <c r="C221" s="23" t="s">
        <v>26</v>
      </c>
      <c r="D221" s="128" t="s">
        <v>564</v>
      </c>
      <c r="E221" s="23" t="s">
        <v>556</v>
      </c>
      <c r="F221" s="23" t="b">
        <f t="shared" si="7"/>
        <v>0</v>
      </c>
      <c r="G221" s="23">
        <v>1</v>
      </c>
      <c r="H221" s="24" t="s">
        <v>565</v>
      </c>
      <c r="I221" s="25"/>
      <c r="J221" s="128" t="s">
        <v>566</v>
      </c>
      <c r="K221" s="128" t="s">
        <v>567</v>
      </c>
      <c r="L221" s="38">
        <v>44941</v>
      </c>
      <c r="M221" s="38">
        <v>45122</v>
      </c>
      <c r="N221" s="26" t="s">
        <v>23</v>
      </c>
      <c r="O221" s="23">
        <v>30000000</v>
      </c>
      <c r="P221" s="28" t="s">
        <v>34</v>
      </c>
    </row>
    <row r="222" spans="1:16" s="29" customFormat="1" ht="63.75" x14ac:dyDescent="0.2">
      <c r="A222" s="22" t="s">
        <v>554</v>
      </c>
      <c r="B222" s="22" t="s">
        <v>25</v>
      </c>
      <c r="C222" s="23" t="s">
        <v>26</v>
      </c>
      <c r="D222" s="128" t="s">
        <v>568</v>
      </c>
      <c r="E222" s="23" t="s">
        <v>556</v>
      </c>
      <c r="F222" s="23" t="b">
        <f t="shared" si="7"/>
        <v>0</v>
      </c>
      <c r="G222" s="23">
        <v>2</v>
      </c>
      <c r="H222" s="24" t="s">
        <v>569</v>
      </c>
      <c r="I222" s="25"/>
      <c r="J222" s="128" t="s">
        <v>570</v>
      </c>
      <c r="K222" s="128" t="s">
        <v>571</v>
      </c>
      <c r="L222" s="38">
        <v>44958</v>
      </c>
      <c r="M222" s="38">
        <v>45199</v>
      </c>
      <c r="N222" s="26" t="s">
        <v>23</v>
      </c>
      <c r="O222" s="23">
        <v>20000000</v>
      </c>
      <c r="P222" s="28" t="s">
        <v>34</v>
      </c>
    </row>
    <row r="223" spans="1:16" s="29" customFormat="1" ht="63.75" x14ac:dyDescent="0.2">
      <c r="A223" s="22" t="s">
        <v>554</v>
      </c>
      <c r="B223" s="22" t="s">
        <v>25</v>
      </c>
      <c r="C223" s="23" t="s">
        <v>26</v>
      </c>
      <c r="D223" s="128" t="s">
        <v>572</v>
      </c>
      <c r="E223" s="23" t="s">
        <v>556</v>
      </c>
      <c r="F223" s="23" t="b">
        <f t="shared" si="7"/>
        <v>0</v>
      </c>
      <c r="G223" s="23">
        <v>1</v>
      </c>
      <c r="H223" s="24" t="s">
        <v>573</v>
      </c>
      <c r="I223" s="25"/>
      <c r="J223" s="128" t="s">
        <v>574</v>
      </c>
      <c r="K223" s="128" t="s">
        <v>575</v>
      </c>
      <c r="L223" s="38">
        <v>45108</v>
      </c>
      <c r="M223" s="38">
        <v>45260</v>
      </c>
      <c r="N223" s="26" t="s">
        <v>23</v>
      </c>
      <c r="O223" s="23">
        <v>25000000</v>
      </c>
      <c r="P223" s="28" t="s">
        <v>34</v>
      </c>
    </row>
    <row r="224" spans="1:16" s="29" customFormat="1" ht="89.25" x14ac:dyDescent="0.2">
      <c r="A224" s="22" t="s">
        <v>554</v>
      </c>
      <c r="B224" s="22" t="s">
        <v>25</v>
      </c>
      <c r="C224" s="23" t="s">
        <v>26</v>
      </c>
      <c r="D224" s="128" t="s">
        <v>555</v>
      </c>
      <c r="E224" s="23" t="s">
        <v>556</v>
      </c>
      <c r="F224" s="23" t="b">
        <f t="shared" si="7"/>
        <v>0</v>
      </c>
      <c r="G224" s="23">
        <v>1</v>
      </c>
      <c r="H224" s="24" t="s">
        <v>557</v>
      </c>
      <c r="I224" s="25"/>
      <c r="J224" s="128" t="s">
        <v>558</v>
      </c>
      <c r="K224" s="128" t="s">
        <v>559</v>
      </c>
      <c r="L224" s="38">
        <v>44936</v>
      </c>
      <c r="M224" s="38">
        <v>45280</v>
      </c>
      <c r="N224" s="26" t="s">
        <v>23</v>
      </c>
      <c r="O224" s="23">
        <v>745000000</v>
      </c>
      <c r="P224" s="28" t="s">
        <v>34</v>
      </c>
    </row>
    <row r="225" spans="1:16" s="29" customFormat="1" ht="89.25" x14ac:dyDescent="0.2">
      <c r="A225" s="22" t="s">
        <v>554</v>
      </c>
      <c r="B225" s="22" t="s">
        <v>25</v>
      </c>
      <c r="C225" s="23" t="s">
        <v>26</v>
      </c>
      <c r="D225" s="128" t="s">
        <v>560</v>
      </c>
      <c r="E225" s="23" t="s">
        <v>556</v>
      </c>
      <c r="F225" s="23" t="b">
        <f t="shared" si="7"/>
        <v>0</v>
      </c>
      <c r="G225" s="23">
        <v>1</v>
      </c>
      <c r="H225" s="24" t="s">
        <v>561</v>
      </c>
      <c r="I225" s="25"/>
      <c r="J225" s="128" t="s">
        <v>562</v>
      </c>
      <c r="K225" s="128" t="s">
        <v>563</v>
      </c>
      <c r="L225" s="38">
        <v>45005</v>
      </c>
      <c r="M225" s="38">
        <v>45158</v>
      </c>
      <c r="N225" s="26" t="s">
        <v>23</v>
      </c>
      <c r="O225" s="23">
        <v>925000000</v>
      </c>
      <c r="P225" s="28" t="s">
        <v>34</v>
      </c>
    </row>
    <row r="226" spans="1:16" s="29" customFormat="1" ht="89.25" x14ac:dyDescent="0.2">
      <c r="A226" s="22" t="s">
        <v>554</v>
      </c>
      <c r="B226" s="22" t="s">
        <v>25</v>
      </c>
      <c r="C226" s="23" t="s">
        <v>26</v>
      </c>
      <c r="D226" s="128" t="s">
        <v>564</v>
      </c>
      <c r="E226" s="23" t="s">
        <v>556</v>
      </c>
      <c r="F226" s="23" t="b">
        <f t="shared" si="7"/>
        <v>0</v>
      </c>
      <c r="G226" s="23">
        <v>1</v>
      </c>
      <c r="H226" s="24" t="s">
        <v>565</v>
      </c>
      <c r="I226" s="25"/>
      <c r="J226" s="128" t="s">
        <v>566</v>
      </c>
      <c r="K226" s="128" t="s">
        <v>567</v>
      </c>
      <c r="L226" s="38">
        <v>44941</v>
      </c>
      <c r="M226" s="38">
        <v>45122</v>
      </c>
      <c r="N226" s="26" t="s">
        <v>23</v>
      </c>
      <c r="O226" s="23">
        <v>30000000</v>
      </c>
      <c r="P226" s="28" t="s">
        <v>34</v>
      </c>
    </row>
    <row r="227" spans="1:16" s="29" customFormat="1" ht="63.75" x14ac:dyDescent="0.2">
      <c r="A227" s="22" t="s">
        <v>554</v>
      </c>
      <c r="B227" s="22" t="s">
        <v>25</v>
      </c>
      <c r="C227" s="23" t="s">
        <v>26</v>
      </c>
      <c r="D227" s="128" t="s">
        <v>568</v>
      </c>
      <c r="E227" s="23" t="s">
        <v>556</v>
      </c>
      <c r="F227" s="23" t="b">
        <f t="shared" si="7"/>
        <v>0</v>
      </c>
      <c r="G227" s="23">
        <v>2</v>
      </c>
      <c r="H227" s="24" t="s">
        <v>569</v>
      </c>
      <c r="I227" s="25"/>
      <c r="J227" s="128" t="s">
        <v>570</v>
      </c>
      <c r="K227" s="128" t="s">
        <v>571</v>
      </c>
      <c r="L227" s="38">
        <v>44958</v>
      </c>
      <c r="M227" s="38">
        <v>45199</v>
      </c>
      <c r="N227" s="26" t="s">
        <v>23</v>
      </c>
      <c r="O227" s="23">
        <v>20000000</v>
      </c>
      <c r="P227" s="28" t="s">
        <v>34</v>
      </c>
    </row>
    <row r="228" spans="1:16" s="29" customFormat="1" ht="63.75" x14ac:dyDescent="0.2">
      <c r="A228" s="22" t="s">
        <v>554</v>
      </c>
      <c r="B228" s="22" t="s">
        <v>25</v>
      </c>
      <c r="C228" s="23" t="s">
        <v>26</v>
      </c>
      <c r="D228" s="128" t="s">
        <v>572</v>
      </c>
      <c r="E228" s="23" t="s">
        <v>556</v>
      </c>
      <c r="F228" s="23" t="b">
        <f t="shared" si="7"/>
        <v>0</v>
      </c>
      <c r="G228" s="23">
        <v>1</v>
      </c>
      <c r="H228" s="24" t="s">
        <v>573</v>
      </c>
      <c r="I228" s="25"/>
      <c r="J228" s="128" t="s">
        <v>574</v>
      </c>
      <c r="K228" s="128" t="s">
        <v>575</v>
      </c>
      <c r="L228" s="38">
        <v>45108</v>
      </c>
      <c r="M228" s="38">
        <v>45260</v>
      </c>
      <c r="N228" s="26" t="s">
        <v>23</v>
      </c>
      <c r="O228" s="23">
        <v>25000000</v>
      </c>
      <c r="P228" s="28" t="s">
        <v>34</v>
      </c>
    </row>
    <row r="229" spans="1:16" s="29" customFormat="1" ht="76.5" x14ac:dyDescent="0.2">
      <c r="A229" s="96" t="s">
        <v>576</v>
      </c>
      <c r="B229" s="96" t="s">
        <v>577</v>
      </c>
      <c r="C229" s="97" t="s">
        <v>17</v>
      </c>
      <c r="D229" s="179" t="s">
        <v>578</v>
      </c>
      <c r="E229" s="97" t="s">
        <v>579</v>
      </c>
      <c r="F229" s="180" t="s">
        <v>580</v>
      </c>
      <c r="G229" s="120">
        <v>1</v>
      </c>
      <c r="H229" s="181" t="s">
        <v>581</v>
      </c>
      <c r="I229" s="182"/>
      <c r="J229" s="183"/>
      <c r="K229" s="169" t="s">
        <v>582</v>
      </c>
      <c r="L229" s="99">
        <v>44936</v>
      </c>
      <c r="M229" s="99">
        <v>45290</v>
      </c>
      <c r="N229" s="97" t="s">
        <v>583</v>
      </c>
      <c r="O229" s="184" t="s">
        <v>584</v>
      </c>
      <c r="P229" s="100" t="s">
        <v>497</v>
      </c>
    </row>
    <row r="230" spans="1:16" s="29" customFormat="1" ht="280.5" x14ac:dyDescent="0.2">
      <c r="A230" s="96" t="s">
        <v>576</v>
      </c>
      <c r="B230" s="96" t="s">
        <v>577</v>
      </c>
      <c r="C230" s="97" t="s">
        <v>17</v>
      </c>
      <c r="D230" s="128" t="s">
        <v>585</v>
      </c>
      <c r="E230" s="97" t="s">
        <v>579</v>
      </c>
      <c r="F230" s="180" t="s">
        <v>580</v>
      </c>
      <c r="G230" s="97">
        <v>1</v>
      </c>
      <c r="H230" s="185" t="s">
        <v>586</v>
      </c>
      <c r="I230" s="97"/>
      <c r="J230" s="128" t="s">
        <v>587</v>
      </c>
      <c r="K230" s="128" t="s">
        <v>588</v>
      </c>
      <c r="L230" s="99">
        <v>44936</v>
      </c>
      <c r="M230" s="99">
        <v>45290</v>
      </c>
      <c r="N230" s="97" t="s">
        <v>583</v>
      </c>
      <c r="O230" s="186" t="s">
        <v>589</v>
      </c>
      <c r="P230" s="100" t="s">
        <v>497</v>
      </c>
    </row>
    <row r="231" spans="1:16" s="29" customFormat="1" ht="89.25" x14ac:dyDescent="0.2">
      <c r="A231" s="96" t="s">
        <v>576</v>
      </c>
      <c r="B231" s="96" t="s">
        <v>577</v>
      </c>
      <c r="C231" s="102" t="s">
        <v>26</v>
      </c>
      <c r="D231" s="128" t="s">
        <v>590</v>
      </c>
      <c r="E231" s="97" t="s">
        <v>579</v>
      </c>
      <c r="F231" s="180" t="s">
        <v>580</v>
      </c>
      <c r="G231" s="97">
        <v>1</v>
      </c>
      <c r="H231" s="128"/>
      <c r="I231" s="187"/>
      <c r="J231" s="128"/>
      <c r="K231" s="128" t="s">
        <v>591</v>
      </c>
      <c r="L231" s="99">
        <v>44936</v>
      </c>
      <c r="M231" s="99">
        <v>45290</v>
      </c>
      <c r="N231" s="97" t="s">
        <v>583</v>
      </c>
      <c r="O231" s="188">
        <v>275113500</v>
      </c>
      <c r="P231" s="100" t="s">
        <v>592</v>
      </c>
    </row>
    <row r="232" spans="1:16" s="29" customFormat="1" ht="102" x14ac:dyDescent="0.2">
      <c r="A232" s="96" t="s">
        <v>576</v>
      </c>
      <c r="B232" s="96" t="s">
        <v>577</v>
      </c>
      <c r="C232" s="102" t="s">
        <v>158</v>
      </c>
      <c r="D232" s="128" t="s">
        <v>593</v>
      </c>
      <c r="E232" s="97" t="s">
        <v>579</v>
      </c>
      <c r="F232" s="180" t="s">
        <v>580</v>
      </c>
      <c r="G232" s="97">
        <v>1</v>
      </c>
      <c r="H232" s="128" t="s">
        <v>594</v>
      </c>
      <c r="I232" s="25"/>
      <c r="J232" s="128" t="s">
        <v>595</v>
      </c>
      <c r="K232" s="128" t="s">
        <v>595</v>
      </c>
      <c r="L232" s="99">
        <v>44936</v>
      </c>
      <c r="M232" s="99">
        <v>45290</v>
      </c>
      <c r="N232" s="100" t="s">
        <v>23</v>
      </c>
      <c r="O232" s="188"/>
      <c r="P232" s="100" t="s">
        <v>596</v>
      </c>
    </row>
    <row r="233" spans="1:16" s="29" customFormat="1" ht="102" x14ac:dyDescent="0.2">
      <c r="A233" s="96" t="s">
        <v>576</v>
      </c>
      <c r="B233" s="96" t="s">
        <v>577</v>
      </c>
      <c r="C233" s="102" t="s">
        <v>26</v>
      </c>
      <c r="D233" s="128" t="s">
        <v>597</v>
      </c>
      <c r="E233" s="97" t="s">
        <v>579</v>
      </c>
      <c r="F233" s="180" t="s">
        <v>598</v>
      </c>
      <c r="G233" s="97">
        <v>1</v>
      </c>
      <c r="H233" s="128" t="s">
        <v>599</v>
      </c>
      <c r="I233" s="25"/>
      <c r="J233" s="128" t="s">
        <v>600</v>
      </c>
      <c r="K233" s="128" t="s">
        <v>588</v>
      </c>
      <c r="L233" s="99">
        <v>44936</v>
      </c>
      <c r="M233" s="99">
        <v>45290</v>
      </c>
      <c r="N233" s="100" t="s">
        <v>23</v>
      </c>
      <c r="O233" s="188"/>
      <c r="P233" s="134" t="s">
        <v>34</v>
      </c>
    </row>
    <row r="234" spans="1:16" s="29" customFormat="1" ht="153" x14ac:dyDescent="0.2">
      <c r="A234" s="96" t="s">
        <v>576</v>
      </c>
      <c r="B234" s="96" t="s">
        <v>577</v>
      </c>
      <c r="C234" s="102" t="s">
        <v>26</v>
      </c>
      <c r="D234" s="128" t="s">
        <v>601</v>
      </c>
      <c r="E234" s="97" t="s">
        <v>579</v>
      </c>
      <c r="F234" s="128" t="s">
        <v>598</v>
      </c>
      <c r="G234" s="97">
        <v>1</v>
      </c>
      <c r="H234" s="128" t="s">
        <v>602</v>
      </c>
      <c r="I234" s="25"/>
      <c r="J234" s="128" t="s">
        <v>603</v>
      </c>
      <c r="K234" s="128" t="s">
        <v>602</v>
      </c>
      <c r="L234" s="99">
        <v>44936</v>
      </c>
      <c r="M234" s="99">
        <v>45290</v>
      </c>
      <c r="N234" s="100" t="s">
        <v>23</v>
      </c>
      <c r="O234" s="188">
        <v>404096820</v>
      </c>
      <c r="P234" s="100" t="s">
        <v>495</v>
      </c>
    </row>
    <row r="235" spans="1:16" s="29" customFormat="1" ht="76.5" x14ac:dyDescent="0.2">
      <c r="A235" s="96" t="s">
        <v>576</v>
      </c>
      <c r="B235" s="96" t="s">
        <v>577</v>
      </c>
      <c r="C235" s="102" t="s">
        <v>26</v>
      </c>
      <c r="D235" s="128"/>
      <c r="E235" s="97" t="s">
        <v>579</v>
      </c>
      <c r="F235" s="128" t="s">
        <v>598</v>
      </c>
      <c r="G235" s="97">
        <v>1</v>
      </c>
      <c r="H235" s="128"/>
      <c r="I235" s="25"/>
      <c r="J235" s="128" t="s">
        <v>604</v>
      </c>
      <c r="K235" s="128" t="s">
        <v>605</v>
      </c>
      <c r="L235" s="99">
        <v>44936</v>
      </c>
      <c r="M235" s="99">
        <v>45290</v>
      </c>
      <c r="N235" s="100" t="s">
        <v>23</v>
      </c>
      <c r="O235" s="188">
        <v>1204728994</v>
      </c>
      <c r="P235" s="100" t="s">
        <v>34</v>
      </c>
    </row>
    <row r="236" spans="1:16" s="29" customFormat="1" ht="127.5" x14ac:dyDescent="0.2">
      <c r="A236" s="96" t="s">
        <v>576</v>
      </c>
      <c r="B236" s="96" t="s">
        <v>577</v>
      </c>
      <c r="C236" s="102" t="s">
        <v>158</v>
      </c>
      <c r="D236" s="128" t="s">
        <v>606</v>
      </c>
      <c r="E236" s="97" t="s">
        <v>579</v>
      </c>
      <c r="F236" s="128" t="s">
        <v>598</v>
      </c>
      <c r="G236" s="97">
        <v>1</v>
      </c>
      <c r="H236" s="25"/>
      <c r="I236" s="25"/>
      <c r="J236" s="128" t="s">
        <v>607</v>
      </c>
      <c r="K236" s="25"/>
      <c r="L236" s="99">
        <v>44936</v>
      </c>
      <c r="M236" s="99">
        <v>45290</v>
      </c>
      <c r="N236" s="100" t="s">
        <v>23</v>
      </c>
      <c r="O236" s="188">
        <v>70000000</v>
      </c>
      <c r="P236" s="100" t="s">
        <v>62</v>
      </c>
    </row>
    <row r="237" spans="1:16" s="29" customFormat="1" ht="140.25" x14ac:dyDescent="0.2">
      <c r="A237" s="96" t="s">
        <v>576</v>
      </c>
      <c r="B237" s="96" t="s">
        <v>577</v>
      </c>
      <c r="C237" s="102" t="s">
        <v>17</v>
      </c>
      <c r="D237" s="128" t="s">
        <v>608</v>
      </c>
      <c r="E237" s="97" t="s">
        <v>579</v>
      </c>
      <c r="F237" s="128" t="s">
        <v>598</v>
      </c>
      <c r="G237" s="97">
        <v>1</v>
      </c>
      <c r="H237" s="25"/>
      <c r="I237" s="25"/>
      <c r="J237" s="128" t="s">
        <v>609</v>
      </c>
      <c r="K237" s="25"/>
      <c r="L237" s="99">
        <v>44936</v>
      </c>
      <c r="M237" s="99">
        <v>45290</v>
      </c>
      <c r="N237" s="100" t="s">
        <v>23</v>
      </c>
      <c r="O237" s="188">
        <v>70000000</v>
      </c>
      <c r="P237" s="100" t="s">
        <v>62</v>
      </c>
    </row>
    <row r="238" spans="1:16" s="29" customFormat="1" ht="114.75" x14ac:dyDescent="0.2">
      <c r="A238" s="96" t="s">
        <v>576</v>
      </c>
      <c r="B238" s="96" t="s">
        <v>577</v>
      </c>
      <c r="C238" s="102" t="s">
        <v>17</v>
      </c>
      <c r="D238" s="128" t="s">
        <v>610</v>
      </c>
      <c r="E238" s="97" t="s">
        <v>579</v>
      </c>
      <c r="F238" s="128" t="s">
        <v>598</v>
      </c>
      <c r="G238" s="97">
        <v>1</v>
      </c>
      <c r="H238" s="25"/>
      <c r="I238" s="25"/>
      <c r="J238" s="128" t="s">
        <v>611</v>
      </c>
      <c r="K238" s="25"/>
      <c r="L238" s="99">
        <v>44936</v>
      </c>
      <c r="M238" s="99">
        <v>45290</v>
      </c>
      <c r="N238" s="100" t="s">
        <v>23</v>
      </c>
      <c r="O238" s="188">
        <v>60000000</v>
      </c>
      <c r="P238" s="100" t="s">
        <v>62</v>
      </c>
    </row>
    <row r="239" spans="1:16" s="29" customFormat="1" ht="89.25" x14ac:dyDescent="0.2">
      <c r="A239" s="129" t="s">
        <v>612</v>
      </c>
      <c r="B239" s="129" t="s">
        <v>613</v>
      </c>
      <c r="C239" s="127" t="s">
        <v>26</v>
      </c>
      <c r="D239" s="128" t="s">
        <v>614</v>
      </c>
      <c r="E239" s="189" t="s">
        <v>615</v>
      </c>
      <c r="F239" s="127" t="b">
        <f>IF(C239="Producto","='Plan_Indicativo '!N2",IF(C239&lt;"Producto",BT238))</f>
        <v>0</v>
      </c>
      <c r="G239" s="97">
        <v>0.5</v>
      </c>
      <c r="H239" s="129" t="s">
        <v>616</v>
      </c>
      <c r="I239" s="180"/>
      <c r="J239" s="108" t="s">
        <v>617</v>
      </c>
      <c r="K239" s="108" t="s">
        <v>618</v>
      </c>
      <c r="L239" s="99">
        <v>44927</v>
      </c>
      <c r="M239" s="99">
        <v>45015</v>
      </c>
      <c r="N239" s="190" t="s">
        <v>23</v>
      </c>
      <c r="O239" s="132">
        <v>1479069720</v>
      </c>
      <c r="P239" s="97" t="s">
        <v>34</v>
      </c>
    </row>
    <row r="240" spans="1:16" s="29" customFormat="1" ht="38.25" x14ac:dyDescent="0.2">
      <c r="A240" s="129"/>
      <c r="B240" s="129"/>
      <c r="C240" s="127"/>
      <c r="D240" s="128"/>
      <c r="E240" s="189"/>
      <c r="F240" s="127"/>
      <c r="G240" s="97"/>
      <c r="H240" s="129"/>
      <c r="I240" s="180"/>
      <c r="J240" s="108"/>
      <c r="K240" s="108" t="s">
        <v>619</v>
      </c>
      <c r="L240" s="99">
        <v>45017</v>
      </c>
      <c r="M240" s="99">
        <v>45076</v>
      </c>
      <c r="N240" s="190"/>
      <c r="O240" s="127"/>
      <c r="P240" s="97"/>
    </row>
    <row r="241" spans="1:16" s="29" customFormat="1" ht="12.75" x14ac:dyDescent="0.2">
      <c r="A241" s="129"/>
      <c r="B241" s="129"/>
      <c r="C241" s="127"/>
      <c r="D241" s="128"/>
      <c r="E241" s="189"/>
      <c r="F241" s="127"/>
      <c r="G241" s="97"/>
      <c r="H241" s="129"/>
      <c r="I241" s="180"/>
      <c r="J241" s="108"/>
      <c r="K241" s="108" t="s">
        <v>620</v>
      </c>
      <c r="L241" s="99">
        <v>45078</v>
      </c>
      <c r="M241" s="99">
        <v>45291</v>
      </c>
      <c r="N241" s="190"/>
      <c r="O241" s="127"/>
      <c r="P241" s="97"/>
    </row>
    <row r="242" spans="1:16" s="29" customFormat="1" ht="89.25" x14ac:dyDescent="0.2">
      <c r="A242" s="129" t="s">
        <v>612</v>
      </c>
      <c r="B242" s="129" t="s">
        <v>613</v>
      </c>
      <c r="C242" s="127" t="s">
        <v>26</v>
      </c>
      <c r="D242" s="128" t="s">
        <v>621</v>
      </c>
      <c r="E242" s="189" t="s">
        <v>615</v>
      </c>
      <c r="F242" s="127" t="b">
        <f>IF(C242="Producto","='Plan_Indicativo '!N2",IF(C242&lt;"Producto",BT239))</f>
        <v>0</v>
      </c>
      <c r="G242" s="97">
        <v>0.5</v>
      </c>
      <c r="H242" s="128" t="s">
        <v>622</v>
      </c>
      <c r="I242" s="180"/>
      <c r="J242" s="108" t="s">
        <v>617</v>
      </c>
      <c r="K242" s="108" t="s">
        <v>618</v>
      </c>
      <c r="L242" s="99">
        <v>44927</v>
      </c>
      <c r="M242" s="99">
        <v>45015</v>
      </c>
      <c r="N242" s="190" t="s">
        <v>23</v>
      </c>
      <c r="O242" s="132">
        <v>1592038163</v>
      </c>
      <c r="P242" s="97" t="s">
        <v>34</v>
      </c>
    </row>
    <row r="243" spans="1:16" s="29" customFormat="1" ht="38.25" x14ac:dyDescent="0.2">
      <c r="A243" s="129"/>
      <c r="B243" s="129"/>
      <c r="C243" s="127"/>
      <c r="D243" s="128"/>
      <c r="E243" s="189"/>
      <c r="F243" s="127"/>
      <c r="G243" s="97"/>
      <c r="H243" s="128"/>
      <c r="I243" s="180"/>
      <c r="J243" s="108"/>
      <c r="K243" s="108" t="s">
        <v>619</v>
      </c>
      <c r="L243" s="99">
        <v>45017</v>
      </c>
      <c r="M243" s="99">
        <v>45076</v>
      </c>
      <c r="N243" s="190"/>
      <c r="O243" s="127"/>
      <c r="P243" s="97"/>
    </row>
    <row r="244" spans="1:16" s="29" customFormat="1" ht="12.75" x14ac:dyDescent="0.2">
      <c r="A244" s="129"/>
      <c r="B244" s="129"/>
      <c r="C244" s="127"/>
      <c r="D244" s="128"/>
      <c r="E244" s="189"/>
      <c r="F244" s="127"/>
      <c r="G244" s="97"/>
      <c r="H244" s="128"/>
      <c r="I244" s="180"/>
      <c r="J244" s="108"/>
      <c r="K244" s="108" t="s">
        <v>620</v>
      </c>
      <c r="L244" s="99">
        <v>45078</v>
      </c>
      <c r="M244" s="99">
        <v>45291</v>
      </c>
      <c r="N244" s="190"/>
      <c r="O244" s="127"/>
      <c r="P244" s="97"/>
    </row>
    <row r="245" spans="1:16" s="29" customFormat="1" ht="89.25" x14ac:dyDescent="0.2">
      <c r="A245" s="129" t="s">
        <v>612</v>
      </c>
      <c r="B245" s="129" t="s">
        <v>613</v>
      </c>
      <c r="C245" s="127" t="s">
        <v>26</v>
      </c>
      <c r="D245" s="128" t="s">
        <v>621</v>
      </c>
      <c r="E245" s="189" t="s">
        <v>615</v>
      </c>
      <c r="F245" s="127" t="b">
        <f>IF(C245="Producto","='Plan_Indicativo '!N2",IF(C245&lt;"Producto",BT242))</f>
        <v>0</v>
      </c>
      <c r="G245" s="97">
        <v>0.5</v>
      </c>
      <c r="H245" s="129" t="s">
        <v>623</v>
      </c>
      <c r="I245" s="180"/>
      <c r="J245" s="108" t="s">
        <v>617</v>
      </c>
      <c r="K245" s="108" t="s">
        <v>618</v>
      </c>
      <c r="L245" s="99">
        <v>44927</v>
      </c>
      <c r="M245" s="99">
        <v>45015</v>
      </c>
      <c r="N245" s="190" t="s">
        <v>23</v>
      </c>
      <c r="O245" s="132">
        <v>1005515001</v>
      </c>
      <c r="P245" s="97" t="s">
        <v>34</v>
      </c>
    </row>
    <row r="246" spans="1:16" s="29" customFormat="1" ht="38.25" x14ac:dyDescent="0.2">
      <c r="A246" s="129"/>
      <c r="B246" s="129"/>
      <c r="C246" s="127"/>
      <c r="D246" s="128"/>
      <c r="E246" s="189"/>
      <c r="F246" s="127"/>
      <c r="G246" s="97"/>
      <c r="H246" s="129"/>
      <c r="I246" s="180"/>
      <c r="J246" s="108"/>
      <c r="K246" s="108" t="s">
        <v>619</v>
      </c>
      <c r="L246" s="99">
        <v>45017</v>
      </c>
      <c r="M246" s="99">
        <v>45076</v>
      </c>
      <c r="N246" s="190"/>
      <c r="O246" s="127"/>
      <c r="P246" s="97"/>
    </row>
    <row r="247" spans="1:16" s="29" customFormat="1" ht="12.75" x14ac:dyDescent="0.2">
      <c r="A247" s="129"/>
      <c r="B247" s="129"/>
      <c r="C247" s="127"/>
      <c r="D247" s="128"/>
      <c r="E247" s="189"/>
      <c r="F247" s="127"/>
      <c r="G247" s="97"/>
      <c r="H247" s="129"/>
      <c r="I247" s="180"/>
      <c r="J247" s="108"/>
      <c r="K247" s="108" t="s">
        <v>620</v>
      </c>
      <c r="L247" s="99">
        <v>45078</v>
      </c>
      <c r="M247" s="99">
        <v>45291</v>
      </c>
      <c r="N247" s="190"/>
      <c r="O247" s="127"/>
      <c r="P247" s="97"/>
    </row>
    <row r="248" spans="1:16" s="29" customFormat="1" ht="89.25" x14ac:dyDescent="0.2">
      <c r="A248" s="129" t="s">
        <v>612</v>
      </c>
      <c r="B248" s="129" t="s">
        <v>613</v>
      </c>
      <c r="C248" s="127" t="s">
        <v>26</v>
      </c>
      <c r="D248" s="128" t="s">
        <v>621</v>
      </c>
      <c r="E248" s="189" t="s">
        <v>615</v>
      </c>
      <c r="F248" s="127" t="b">
        <f>IF(C248="Producto","='Plan_Indicativo '!N2",IF(C248&lt;"Producto",#REF!))</f>
        <v>0</v>
      </c>
      <c r="G248" s="97">
        <v>0.5</v>
      </c>
      <c r="H248" s="129" t="s">
        <v>624</v>
      </c>
      <c r="I248" s="180"/>
      <c r="J248" s="108" t="s">
        <v>617</v>
      </c>
      <c r="K248" s="108" t="s">
        <v>618</v>
      </c>
      <c r="L248" s="99">
        <v>44927</v>
      </c>
      <c r="M248" s="99">
        <v>45015</v>
      </c>
      <c r="N248" s="190" t="s">
        <v>23</v>
      </c>
      <c r="O248" s="132">
        <v>2161940491</v>
      </c>
      <c r="P248" s="97" t="s">
        <v>34</v>
      </c>
    </row>
    <row r="249" spans="1:16" s="29" customFormat="1" ht="38.25" x14ac:dyDescent="0.2">
      <c r="A249" s="129"/>
      <c r="B249" s="129"/>
      <c r="C249" s="127"/>
      <c r="D249" s="128"/>
      <c r="E249" s="189"/>
      <c r="F249" s="127"/>
      <c r="G249" s="97"/>
      <c r="H249" s="129"/>
      <c r="I249" s="180"/>
      <c r="J249" s="108"/>
      <c r="K249" s="108" t="s">
        <v>619</v>
      </c>
      <c r="L249" s="99">
        <v>45017</v>
      </c>
      <c r="M249" s="99">
        <v>45076</v>
      </c>
      <c r="N249" s="190"/>
      <c r="O249" s="127"/>
      <c r="P249" s="97"/>
    </row>
    <row r="250" spans="1:16" s="29" customFormat="1" ht="12.75" x14ac:dyDescent="0.2">
      <c r="A250" s="129"/>
      <c r="B250" s="129"/>
      <c r="C250" s="127"/>
      <c r="D250" s="128"/>
      <c r="E250" s="189"/>
      <c r="F250" s="127"/>
      <c r="G250" s="97"/>
      <c r="H250" s="129"/>
      <c r="I250" s="180"/>
      <c r="J250" s="108"/>
      <c r="K250" s="108" t="s">
        <v>620</v>
      </c>
      <c r="L250" s="99">
        <v>45078</v>
      </c>
      <c r="M250" s="99">
        <v>45291</v>
      </c>
      <c r="N250" s="190"/>
      <c r="O250" s="127"/>
      <c r="P250" s="97"/>
    </row>
    <row r="251" spans="1:16" s="29" customFormat="1" ht="89.25" x14ac:dyDescent="0.2">
      <c r="A251" s="129" t="s">
        <v>612</v>
      </c>
      <c r="B251" s="129" t="s">
        <v>613</v>
      </c>
      <c r="C251" s="127" t="s">
        <v>26</v>
      </c>
      <c r="D251" s="128" t="s">
        <v>621</v>
      </c>
      <c r="E251" s="189" t="s">
        <v>615</v>
      </c>
      <c r="F251" s="127" t="b">
        <f>IF(C251="Producto","='Plan_Indicativo '!N2",IF(C251&lt;"Producto",#REF!))</f>
        <v>0</v>
      </c>
      <c r="G251" s="97">
        <v>0.5</v>
      </c>
      <c r="H251" s="129" t="s">
        <v>625</v>
      </c>
      <c r="I251" s="180"/>
      <c r="J251" s="108" t="s">
        <v>617</v>
      </c>
      <c r="K251" s="108" t="s">
        <v>618</v>
      </c>
      <c r="L251" s="99">
        <v>44927</v>
      </c>
      <c r="M251" s="99">
        <v>45015</v>
      </c>
      <c r="N251" s="190" t="s">
        <v>23</v>
      </c>
      <c r="O251" s="132">
        <v>4201762555</v>
      </c>
      <c r="P251" s="97" t="s">
        <v>34</v>
      </c>
    </row>
    <row r="252" spans="1:16" s="29" customFormat="1" ht="38.25" x14ac:dyDescent="0.2">
      <c r="A252" s="129"/>
      <c r="B252" s="129"/>
      <c r="C252" s="127"/>
      <c r="D252" s="128"/>
      <c r="E252" s="189"/>
      <c r="F252" s="127"/>
      <c r="G252" s="97"/>
      <c r="H252" s="129"/>
      <c r="I252" s="180"/>
      <c r="J252" s="108"/>
      <c r="K252" s="108" t="s">
        <v>619</v>
      </c>
      <c r="L252" s="99">
        <v>45017</v>
      </c>
      <c r="M252" s="99">
        <v>45076</v>
      </c>
      <c r="N252" s="190"/>
      <c r="O252" s="127"/>
      <c r="P252" s="97"/>
    </row>
    <row r="253" spans="1:16" s="29" customFormat="1" ht="12.75" x14ac:dyDescent="0.2">
      <c r="A253" s="129"/>
      <c r="B253" s="129"/>
      <c r="C253" s="127"/>
      <c r="D253" s="128"/>
      <c r="E253" s="189"/>
      <c r="F253" s="127"/>
      <c r="G253" s="97"/>
      <c r="H253" s="129"/>
      <c r="I253" s="180"/>
      <c r="J253" s="108"/>
      <c r="K253" s="108" t="s">
        <v>620</v>
      </c>
      <c r="L253" s="99">
        <v>45078</v>
      </c>
      <c r="M253" s="99">
        <v>45291</v>
      </c>
      <c r="N253" s="190"/>
      <c r="O253" s="127"/>
      <c r="P253" s="97"/>
    </row>
    <row r="254" spans="1:16" s="29" customFormat="1" ht="89.25" x14ac:dyDescent="0.2">
      <c r="A254" s="129" t="s">
        <v>612</v>
      </c>
      <c r="B254" s="129" t="s">
        <v>613</v>
      </c>
      <c r="C254" s="127" t="s">
        <v>26</v>
      </c>
      <c r="D254" s="128" t="s">
        <v>621</v>
      </c>
      <c r="E254" s="189" t="s">
        <v>615</v>
      </c>
      <c r="F254" s="127" t="b">
        <f>IF(C254="Producto","='Plan_Indicativo '!N2",IF(C254&lt;"Producto",#REF!))</f>
        <v>0</v>
      </c>
      <c r="G254" s="97">
        <v>0.5</v>
      </c>
      <c r="H254" s="129" t="s">
        <v>626</v>
      </c>
      <c r="I254" s="180"/>
      <c r="J254" s="108" t="s">
        <v>617</v>
      </c>
      <c r="K254" s="108" t="s">
        <v>618</v>
      </c>
      <c r="L254" s="99">
        <v>44927</v>
      </c>
      <c r="M254" s="99">
        <v>45015</v>
      </c>
      <c r="N254" s="190" t="s">
        <v>23</v>
      </c>
      <c r="O254" s="132">
        <v>1280000000</v>
      </c>
      <c r="P254" s="97" t="s">
        <v>34</v>
      </c>
    </row>
    <row r="255" spans="1:16" s="29" customFormat="1" ht="38.25" x14ac:dyDescent="0.2">
      <c r="A255" s="129"/>
      <c r="B255" s="129"/>
      <c r="C255" s="127"/>
      <c r="D255" s="128"/>
      <c r="E255" s="189"/>
      <c r="F255" s="127"/>
      <c r="G255" s="97"/>
      <c r="H255" s="129"/>
      <c r="I255" s="180"/>
      <c r="J255" s="108"/>
      <c r="K255" s="108" t="s">
        <v>619</v>
      </c>
      <c r="L255" s="99">
        <v>45017</v>
      </c>
      <c r="M255" s="99">
        <v>45076</v>
      </c>
      <c r="N255" s="190"/>
      <c r="O255" s="127"/>
      <c r="P255" s="97"/>
    </row>
    <row r="256" spans="1:16" s="29" customFormat="1" ht="12.75" x14ac:dyDescent="0.2">
      <c r="A256" s="129"/>
      <c r="B256" s="129"/>
      <c r="C256" s="127"/>
      <c r="D256" s="128"/>
      <c r="E256" s="189"/>
      <c r="F256" s="127"/>
      <c r="G256" s="97"/>
      <c r="H256" s="129"/>
      <c r="I256" s="180"/>
      <c r="J256" s="108"/>
      <c r="K256" s="108" t="s">
        <v>620</v>
      </c>
      <c r="L256" s="99">
        <v>45078</v>
      </c>
      <c r="M256" s="99">
        <v>45291</v>
      </c>
      <c r="N256" s="190"/>
      <c r="O256" s="127"/>
      <c r="P256" s="97"/>
    </row>
    <row r="257" spans="1:16" s="29" customFormat="1" ht="89.25" x14ac:dyDescent="0.2">
      <c r="A257" s="129" t="s">
        <v>612</v>
      </c>
      <c r="B257" s="129" t="s">
        <v>613</v>
      </c>
      <c r="C257" s="127" t="s">
        <v>26</v>
      </c>
      <c r="D257" s="128" t="s">
        <v>614</v>
      </c>
      <c r="E257" s="189" t="s">
        <v>615</v>
      </c>
      <c r="F257" s="127" t="b">
        <f>IF(C257="Producto","='Plan_Indicativo '!N2",IF(C257&lt;"Producto",#REF!))</f>
        <v>0</v>
      </c>
      <c r="G257" s="97">
        <v>86</v>
      </c>
      <c r="H257" s="129" t="s">
        <v>627</v>
      </c>
      <c r="I257" s="187">
        <v>2021002200141</v>
      </c>
      <c r="J257" s="129" t="s">
        <v>628</v>
      </c>
      <c r="K257" s="108" t="s">
        <v>619</v>
      </c>
      <c r="L257" s="99">
        <v>44927</v>
      </c>
      <c r="M257" s="99">
        <v>45015</v>
      </c>
      <c r="N257" s="190" t="s">
        <v>41</v>
      </c>
      <c r="O257" s="132">
        <v>89498380668.873596</v>
      </c>
      <c r="P257" s="97" t="s">
        <v>34</v>
      </c>
    </row>
    <row r="258" spans="1:16" s="29" customFormat="1" ht="105" x14ac:dyDescent="0.25">
      <c r="A258" s="191" t="s">
        <v>629</v>
      </c>
      <c r="B258" s="191" t="s">
        <v>115</v>
      </c>
      <c r="C258" s="192" t="s">
        <v>26</v>
      </c>
      <c r="D258" s="191" t="s">
        <v>630</v>
      </c>
      <c r="E258" s="191" t="s">
        <v>631</v>
      </c>
      <c r="F258" s="193" t="b">
        <f t="shared" ref="F258:F277" si="8">IF(C258="Producto","='Plan_Indicativo '!N2",IF(C258&lt;"Producto",BT257))</f>
        <v>0</v>
      </c>
      <c r="G258" s="192" t="s">
        <v>632</v>
      </c>
      <c r="H258" s="191" t="s">
        <v>633</v>
      </c>
      <c r="I258" s="194"/>
      <c r="J258" s="191" t="s">
        <v>633</v>
      </c>
      <c r="K258" s="195" t="s">
        <v>634</v>
      </c>
      <c r="L258" s="196" t="s">
        <v>635</v>
      </c>
      <c r="M258" s="197" t="s">
        <v>636</v>
      </c>
      <c r="N258" s="192" t="s">
        <v>23</v>
      </c>
      <c r="O258" s="198">
        <v>1519412083</v>
      </c>
      <c r="P258" s="199" t="s">
        <v>34</v>
      </c>
    </row>
    <row r="259" spans="1:16" ht="105" x14ac:dyDescent="0.25">
      <c r="A259" s="200"/>
      <c r="B259" s="200"/>
      <c r="C259" s="201"/>
      <c r="D259" s="200"/>
      <c r="E259" s="200"/>
      <c r="F259" s="193">
        <f t="shared" si="8"/>
        <v>0</v>
      </c>
      <c r="G259" s="201"/>
      <c r="H259" s="200"/>
      <c r="I259" s="202"/>
      <c r="J259" s="200"/>
      <c r="K259" s="195" t="s">
        <v>637</v>
      </c>
      <c r="L259" s="196" t="s">
        <v>636</v>
      </c>
      <c r="M259" s="197" t="s">
        <v>638</v>
      </c>
      <c r="N259" s="201"/>
      <c r="O259" s="203"/>
      <c r="P259" s="204"/>
    </row>
    <row r="260" spans="1:16" ht="300" x14ac:dyDescent="0.25">
      <c r="A260" s="200"/>
      <c r="B260" s="200"/>
      <c r="C260" s="201"/>
      <c r="D260" s="200"/>
      <c r="E260" s="200"/>
      <c r="F260" s="193">
        <f t="shared" si="8"/>
        <v>0</v>
      </c>
      <c r="G260" s="201"/>
      <c r="H260" s="200"/>
      <c r="I260" s="202"/>
      <c r="J260" s="200"/>
      <c r="K260" s="195" t="s">
        <v>639</v>
      </c>
      <c r="L260" s="196" t="s">
        <v>640</v>
      </c>
      <c r="M260" s="205" t="s">
        <v>641</v>
      </c>
      <c r="N260" s="201"/>
      <c r="O260" s="203"/>
      <c r="P260" s="204"/>
    </row>
    <row r="261" spans="1:16" ht="30" x14ac:dyDescent="0.25">
      <c r="A261" s="206"/>
      <c r="B261" s="206"/>
      <c r="C261" s="207"/>
      <c r="D261" s="206"/>
      <c r="E261" s="206"/>
      <c r="F261" s="193">
        <f t="shared" si="8"/>
        <v>0</v>
      </c>
      <c r="G261" s="207"/>
      <c r="H261" s="206"/>
      <c r="I261" s="208"/>
      <c r="J261" s="206"/>
      <c r="K261" s="195" t="s">
        <v>642</v>
      </c>
      <c r="L261" s="196" t="s">
        <v>643</v>
      </c>
      <c r="M261" s="197" t="s">
        <v>644</v>
      </c>
      <c r="N261" s="207"/>
      <c r="O261" s="209"/>
      <c r="P261" s="210"/>
    </row>
    <row r="262" spans="1:16" ht="105" x14ac:dyDescent="0.25">
      <c r="A262" s="191" t="s">
        <v>629</v>
      </c>
      <c r="B262" s="191" t="s">
        <v>115</v>
      </c>
      <c r="C262" s="192" t="s">
        <v>26</v>
      </c>
      <c r="D262" s="211" t="s">
        <v>645</v>
      </c>
      <c r="E262" s="191" t="s">
        <v>631</v>
      </c>
      <c r="F262" s="193" t="b">
        <f t="shared" si="8"/>
        <v>0</v>
      </c>
      <c r="G262" s="192" t="s">
        <v>646</v>
      </c>
      <c r="H262" s="191" t="s">
        <v>647</v>
      </c>
      <c r="I262" s="194"/>
      <c r="J262" s="191" t="s">
        <v>647</v>
      </c>
      <c r="K262" s="195" t="s">
        <v>634</v>
      </c>
      <c r="L262" s="196" t="s">
        <v>635</v>
      </c>
      <c r="M262" s="197" t="s">
        <v>636</v>
      </c>
      <c r="N262" s="192" t="s">
        <v>23</v>
      </c>
      <c r="O262" s="198">
        <v>529712120</v>
      </c>
      <c r="P262" s="199" t="s">
        <v>34</v>
      </c>
    </row>
    <row r="263" spans="1:16" ht="105" x14ac:dyDescent="0.25">
      <c r="A263" s="200"/>
      <c r="B263" s="200"/>
      <c r="C263" s="201"/>
      <c r="D263" s="212"/>
      <c r="E263" s="200"/>
      <c r="F263" s="193">
        <f t="shared" si="8"/>
        <v>0</v>
      </c>
      <c r="G263" s="201"/>
      <c r="H263" s="200"/>
      <c r="I263" s="202"/>
      <c r="J263" s="200"/>
      <c r="K263" s="195" t="s">
        <v>637</v>
      </c>
      <c r="L263" s="196" t="s">
        <v>636</v>
      </c>
      <c r="M263" s="197" t="s">
        <v>638</v>
      </c>
      <c r="N263" s="201"/>
      <c r="O263" s="203"/>
      <c r="P263" s="204"/>
    </row>
    <row r="264" spans="1:16" ht="150" x14ac:dyDescent="0.25">
      <c r="A264" s="200"/>
      <c r="B264" s="200"/>
      <c r="C264" s="201"/>
      <c r="D264" s="212"/>
      <c r="E264" s="200"/>
      <c r="F264" s="193">
        <f t="shared" si="8"/>
        <v>0</v>
      </c>
      <c r="G264" s="201"/>
      <c r="H264" s="200"/>
      <c r="I264" s="202"/>
      <c r="J264" s="200"/>
      <c r="K264" s="195" t="s">
        <v>648</v>
      </c>
      <c r="L264" s="196" t="s">
        <v>640</v>
      </c>
      <c r="M264" s="205" t="s">
        <v>649</v>
      </c>
      <c r="N264" s="201"/>
      <c r="O264" s="203"/>
      <c r="P264" s="204"/>
    </row>
    <row r="265" spans="1:16" ht="30" x14ac:dyDescent="0.25">
      <c r="A265" s="206"/>
      <c r="B265" s="206"/>
      <c r="C265" s="207"/>
      <c r="D265" s="213"/>
      <c r="E265" s="206"/>
      <c r="F265" s="193">
        <f t="shared" si="8"/>
        <v>0</v>
      </c>
      <c r="G265" s="207"/>
      <c r="H265" s="206"/>
      <c r="I265" s="208"/>
      <c r="J265" s="206"/>
      <c r="K265" s="195" t="s">
        <v>642</v>
      </c>
      <c r="L265" s="196" t="s">
        <v>644</v>
      </c>
      <c r="M265" s="196" t="s">
        <v>643</v>
      </c>
      <c r="N265" s="207"/>
      <c r="O265" s="209"/>
      <c r="P265" s="210"/>
    </row>
    <row r="266" spans="1:16" ht="105" x14ac:dyDescent="0.25">
      <c r="A266" s="191" t="s">
        <v>629</v>
      </c>
      <c r="B266" s="191" t="s">
        <v>115</v>
      </c>
      <c r="C266" s="192" t="s">
        <v>26</v>
      </c>
      <c r="D266" s="214" t="s">
        <v>650</v>
      </c>
      <c r="E266" s="191" t="s">
        <v>631</v>
      </c>
      <c r="F266" s="193" t="b">
        <f t="shared" si="8"/>
        <v>0</v>
      </c>
      <c r="G266" s="192" t="s">
        <v>651</v>
      </c>
      <c r="H266" s="191" t="s">
        <v>652</v>
      </c>
      <c r="I266" s="194"/>
      <c r="J266" s="191" t="s">
        <v>652</v>
      </c>
      <c r="K266" s="195" t="s">
        <v>634</v>
      </c>
      <c r="L266" s="196" t="s">
        <v>635</v>
      </c>
      <c r="M266" s="197" t="s">
        <v>636</v>
      </c>
      <c r="N266" s="192" t="s">
        <v>23</v>
      </c>
      <c r="O266" s="198">
        <v>1100000000</v>
      </c>
      <c r="P266" s="199" t="s">
        <v>34</v>
      </c>
    </row>
    <row r="267" spans="1:16" ht="105" x14ac:dyDescent="0.25">
      <c r="A267" s="200"/>
      <c r="B267" s="200"/>
      <c r="C267" s="201"/>
      <c r="D267" s="215"/>
      <c r="E267" s="200"/>
      <c r="F267" s="193">
        <f t="shared" si="8"/>
        <v>0</v>
      </c>
      <c r="G267" s="201"/>
      <c r="H267" s="200"/>
      <c r="I267" s="202"/>
      <c r="J267" s="200"/>
      <c r="K267" s="195" t="s">
        <v>637</v>
      </c>
      <c r="L267" s="196" t="s">
        <v>636</v>
      </c>
      <c r="M267" s="197" t="s">
        <v>638</v>
      </c>
      <c r="N267" s="201"/>
      <c r="O267" s="203"/>
      <c r="P267" s="204"/>
    </row>
    <row r="268" spans="1:16" ht="150" x14ac:dyDescent="0.25">
      <c r="A268" s="200"/>
      <c r="B268" s="200"/>
      <c r="C268" s="201"/>
      <c r="D268" s="215"/>
      <c r="E268" s="200"/>
      <c r="F268" s="193">
        <f t="shared" si="8"/>
        <v>0</v>
      </c>
      <c r="G268" s="201"/>
      <c r="H268" s="200"/>
      <c r="I268" s="202"/>
      <c r="J268" s="200"/>
      <c r="K268" s="195" t="s">
        <v>653</v>
      </c>
      <c r="L268" s="196" t="s">
        <v>640</v>
      </c>
      <c r="M268" s="205" t="s">
        <v>654</v>
      </c>
      <c r="N268" s="201"/>
      <c r="O268" s="203"/>
      <c r="P268" s="204"/>
    </row>
    <row r="269" spans="1:16" ht="30" x14ac:dyDescent="0.25">
      <c r="A269" s="206"/>
      <c r="B269" s="206"/>
      <c r="C269" s="207"/>
      <c r="D269" s="216"/>
      <c r="E269" s="206"/>
      <c r="F269" s="193">
        <f t="shared" si="8"/>
        <v>0</v>
      </c>
      <c r="G269" s="207"/>
      <c r="H269" s="206"/>
      <c r="I269" s="208"/>
      <c r="J269" s="206"/>
      <c r="K269" s="195" t="s">
        <v>642</v>
      </c>
      <c r="L269" s="196" t="s">
        <v>655</v>
      </c>
      <c r="M269" s="197" t="s">
        <v>656</v>
      </c>
      <c r="N269" s="207"/>
      <c r="O269" s="209"/>
      <c r="P269" s="210"/>
    </row>
    <row r="270" spans="1:16" ht="105" x14ac:dyDescent="0.25">
      <c r="A270" s="191" t="s">
        <v>629</v>
      </c>
      <c r="B270" s="191" t="s">
        <v>115</v>
      </c>
      <c r="C270" s="192" t="s">
        <v>26</v>
      </c>
      <c r="D270" s="191" t="s">
        <v>657</v>
      </c>
      <c r="E270" s="191" t="s">
        <v>631</v>
      </c>
      <c r="F270" s="193" t="b">
        <f t="shared" si="8"/>
        <v>0</v>
      </c>
      <c r="G270" s="192" t="s">
        <v>658</v>
      </c>
      <c r="H270" s="191" t="s">
        <v>659</v>
      </c>
      <c r="I270" s="194"/>
      <c r="J270" s="191" t="s">
        <v>659</v>
      </c>
      <c r="K270" s="195" t="s">
        <v>634</v>
      </c>
      <c r="L270" s="196" t="s">
        <v>635</v>
      </c>
      <c r="M270" s="197" t="s">
        <v>636</v>
      </c>
      <c r="N270" s="192" t="s">
        <v>23</v>
      </c>
      <c r="O270" s="217">
        <v>1500000000</v>
      </c>
      <c r="P270" s="199" t="s">
        <v>462</v>
      </c>
    </row>
    <row r="271" spans="1:16" ht="105" x14ac:dyDescent="0.25">
      <c r="A271" s="200"/>
      <c r="B271" s="200"/>
      <c r="C271" s="201"/>
      <c r="D271" s="200"/>
      <c r="E271" s="200"/>
      <c r="F271" s="193">
        <f t="shared" si="8"/>
        <v>0</v>
      </c>
      <c r="G271" s="201"/>
      <c r="H271" s="200"/>
      <c r="I271" s="202"/>
      <c r="J271" s="200"/>
      <c r="K271" s="195" t="s">
        <v>637</v>
      </c>
      <c r="L271" s="196" t="s">
        <v>636</v>
      </c>
      <c r="M271" s="197" t="s">
        <v>638</v>
      </c>
      <c r="N271" s="201"/>
      <c r="O271" s="201"/>
      <c r="P271" s="204"/>
    </row>
    <row r="272" spans="1:16" ht="120" x14ac:dyDescent="0.25">
      <c r="A272" s="200"/>
      <c r="B272" s="200"/>
      <c r="C272" s="201"/>
      <c r="D272" s="200"/>
      <c r="E272" s="200"/>
      <c r="F272" s="193">
        <f t="shared" si="8"/>
        <v>0</v>
      </c>
      <c r="G272" s="201"/>
      <c r="H272" s="200"/>
      <c r="I272" s="202"/>
      <c r="J272" s="200"/>
      <c r="K272" s="195" t="s">
        <v>660</v>
      </c>
      <c r="L272" s="196" t="s">
        <v>640</v>
      </c>
      <c r="M272" s="205" t="s">
        <v>649</v>
      </c>
      <c r="N272" s="201"/>
      <c r="O272" s="201"/>
      <c r="P272" s="204"/>
    </row>
    <row r="273" spans="1:16" ht="30" x14ac:dyDescent="0.25">
      <c r="A273" s="206"/>
      <c r="B273" s="206"/>
      <c r="C273" s="207"/>
      <c r="D273" s="206"/>
      <c r="E273" s="206"/>
      <c r="F273" s="193">
        <f t="shared" si="8"/>
        <v>0</v>
      </c>
      <c r="G273" s="207"/>
      <c r="H273" s="206"/>
      <c r="I273" s="208"/>
      <c r="J273" s="206"/>
      <c r="K273" s="195" t="s">
        <v>642</v>
      </c>
      <c r="L273" s="196" t="s">
        <v>644</v>
      </c>
      <c r="M273" s="195" t="s">
        <v>643</v>
      </c>
      <c r="N273" s="207"/>
      <c r="O273" s="207"/>
      <c r="P273" s="210"/>
    </row>
    <row r="274" spans="1:16" ht="105" x14ac:dyDescent="0.25">
      <c r="A274" s="191" t="s">
        <v>629</v>
      </c>
      <c r="B274" s="191" t="s">
        <v>115</v>
      </c>
      <c r="C274" s="192"/>
      <c r="D274" s="191" t="s">
        <v>661</v>
      </c>
      <c r="E274" s="191" t="s">
        <v>631</v>
      </c>
      <c r="F274" s="193">
        <f t="shared" si="8"/>
        <v>0</v>
      </c>
      <c r="G274" s="194"/>
      <c r="H274" s="191" t="s">
        <v>662</v>
      </c>
      <c r="I274" s="218">
        <v>2023002200004</v>
      </c>
      <c r="J274" s="191" t="s">
        <v>662</v>
      </c>
      <c r="K274" s="195" t="s">
        <v>634</v>
      </c>
      <c r="L274" s="196" t="s">
        <v>635</v>
      </c>
      <c r="M274" s="196" t="s">
        <v>635</v>
      </c>
      <c r="N274" s="192" t="s">
        <v>23</v>
      </c>
      <c r="O274" s="219">
        <v>1268344526.5</v>
      </c>
      <c r="P274" s="220" t="s">
        <v>34</v>
      </c>
    </row>
    <row r="275" spans="1:16" ht="105" x14ac:dyDescent="0.25">
      <c r="A275" s="200"/>
      <c r="B275" s="200"/>
      <c r="C275" s="201"/>
      <c r="D275" s="200"/>
      <c r="E275" s="200"/>
      <c r="F275" s="193">
        <f t="shared" si="8"/>
        <v>0</v>
      </c>
      <c r="G275" s="202"/>
      <c r="H275" s="200"/>
      <c r="I275" s="221"/>
      <c r="J275" s="200"/>
      <c r="K275" s="195" t="s">
        <v>637</v>
      </c>
      <c r="L275" s="196" t="s">
        <v>635</v>
      </c>
      <c r="M275" s="196" t="s">
        <v>635</v>
      </c>
      <c r="N275" s="201"/>
      <c r="O275" s="222"/>
      <c r="P275" s="223"/>
    </row>
    <row r="276" spans="1:16" ht="375" x14ac:dyDescent="0.25">
      <c r="A276" s="200"/>
      <c r="B276" s="200"/>
      <c r="C276" s="201"/>
      <c r="D276" s="200"/>
      <c r="E276" s="200"/>
      <c r="F276" s="193">
        <f t="shared" si="8"/>
        <v>0</v>
      </c>
      <c r="G276" s="202"/>
      <c r="H276" s="200"/>
      <c r="I276" s="221"/>
      <c r="J276" s="200"/>
      <c r="K276" s="195" t="s">
        <v>663</v>
      </c>
      <c r="L276" s="196" t="s">
        <v>635</v>
      </c>
      <c r="M276" s="196" t="s">
        <v>656</v>
      </c>
      <c r="N276" s="201"/>
      <c r="O276" s="222"/>
      <c r="P276" s="223"/>
    </row>
    <row r="277" spans="1:16" ht="30" x14ac:dyDescent="0.25">
      <c r="A277" s="200"/>
      <c r="B277" s="200"/>
      <c r="C277" s="201"/>
      <c r="D277" s="200"/>
      <c r="E277" s="200"/>
      <c r="F277" s="193">
        <f t="shared" si="8"/>
        <v>0</v>
      </c>
      <c r="G277" s="202"/>
      <c r="H277" s="200"/>
      <c r="I277" s="221"/>
      <c r="J277" s="200"/>
      <c r="K277" s="195" t="s">
        <v>642</v>
      </c>
      <c r="L277" s="196" t="s">
        <v>655</v>
      </c>
      <c r="M277" s="196" t="s">
        <v>656</v>
      </c>
      <c r="N277" s="201"/>
      <c r="O277" s="222"/>
      <c r="P277" s="223"/>
    </row>
    <row r="278" spans="1:16" x14ac:dyDescent="0.25">
      <c r="A278" s="206"/>
      <c r="B278" s="206"/>
      <c r="C278" s="207"/>
      <c r="D278" s="206"/>
      <c r="E278" s="206"/>
      <c r="F278" s="193" t="e">
        <f>IF(C278="Producto","='Plan_Indicativo '!N2",IF(C278&lt;"Producto",#REF!))</f>
        <v>#REF!</v>
      </c>
      <c r="G278" s="208"/>
      <c r="H278" s="206"/>
      <c r="I278" s="224"/>
      <c r="J278" s="206"/>
      <c r="K278" s="193" t="s">
        <v>642</v>
      </c>
      <c r="L278" s="193" t="s">
        <v>655</v>
      </c>
      <c r="M278" s="193" t="s">
        <v>656</v>
      </c>
      <c r="N278" s="207"/>
      <c r="O278" s="225"/>
      <c r="P278" s="226"/>
    </row>
    <row r="279" spans="1:16" ht="135" x14ac:dyDescent="0.25">
      <c r="A279" s="195" t="s">
        <v>664</v>
      </c>
      <c r="B279" s="195" t="s">
        <v>665</v>
      </c>
      <c r="C279" s="195" t="s">
        <v>26</v>
      </c>
      <c r="D279" s="227" t="s">
        <v>666</v>
      </c>
      <c r="E279" s="195" t="s">
        <v>667</v>
      </c>
      <c r="F279" s="193"/>
      <c r="G279" s="228" t="s">
        <v>668</v>
      </c>
      <c r="H279" s="227" t="s">
        <v>669</v>
      </c>
      <c r="I279" s="229">
        <v>2023002200027</v>
      </c>
      <c r="J279" s="230" t="s">
        <v>670</v>
      </c>
      <c r="K279" s="230" t="s">
        <v>671</v>
      </c>
      <c r="L279" s="231">
        <v>44958</v>
      </c>
      <c r="M279" s="231">
        <v>45291</v>
      </c>
      <c r="N279" s="232" t="s">
        <v>23</v>
      </c>
      <c r="O279" s="233">
        <v>248566813.75999999</v>
      </c>
      <c r="P279" s="234" t="s">
        <v>62</v>
      </c>
    </row>
    <row r="280" spans="1:16" ht="409.5" x14ac:dyDescent="0.25">
      <c r="A280" s="195" t="s">
        <v>664</v>
      </c>
      <c r="B280" s="195" t="s">
        <v>665</v>
      </c>
      <c r="C280" s="195" t="s">
        <v>26</v>
      </c>
      <c r="D280" s="227" t="s">
        <v>672</v>
      </c>
      <c r="E280" s="195" t="s">
        <v>667</v>
      </c>
      <c r="F280" s="193" t="b">
        <f t="shared" ref="F280:F308" si="9">IF(C280="Producto","='Plan_Indicativo '!N2",IF(C280&lt;"Producto",BT279))</f>
        <v>0</v>
      </c>
      <c r="G280" s="228" t="s">
        <v>673</v>
      </c>
      <c r="H280" s="227" t="s">
        <v>669</v>
      </c>
      <c r="I280" s="229">
        <v>2023002200027</v>
      </c>
      <c r="J280" s="230" t="s">
        <v>670</v>
      </c>
      <c r="K280" s="230" t="s">
        <v>674</v>
      </c>
      <c r="L280" s="231">
        <v>44958</v>
      </c>
      <c r="M280" s="231">
        <v>45291</v>
      </c>
      <c r="N280" s="232" t="s">
        <v>23</v>
      </c>
      <c r="O280" s="233">
        <v>1413438686.15272</v>
      </c>
      <c r="P280" s="234" t="s">
        <v>34</v>
      </c>
    </row>
    <row r="281" spans="1:16" ht="165" x14ac:dyDescent="0.25">
      <c r="A281" s="195" t="s">
        <v>664</v>
      </c>
      <c r="B281" s="195" t="s">
        <v>665</v>
      </c>
      <c r="C281" s="195" t="s">
        <v>26</v>
      </c>
      <c r="D281" s="227" t="s">
        <v>675</v>
      </c>
      <c r="E281" s="195" t="s">
        <v>667</v>
      </c>
      <c r="F281" s="193" t="b">
        <f t="shared" si="9"/>
        <v>0</v>
      </c>
      <c r="G281" s="228" t="s">
        <v>676</v>
      </c>
      <c r="H281" s="227" t="s">
        <v>677</v>
      </c>
      <c r="I281" s="229">
        <v>2023002200028</v>
      </c>
      <c r="J281" s="230" t="s">
        <v>670</v>
      </c>
      <c r="K281" s="230" t="s">
        <v>678</v>
      </c>
      <c r="L281" s="231">
        <v>44958</v>
      </c>
      <c r="M281" s="231">
        <v>45291</v>
      </c>
      <c r="N281" s="232" t="s">
        <v>23</v>
      </c>
      <c r="O281" s="233">
        <v>946969257.35406697</v>
      </c>
      <c r="P281" s="234" t="s">
        <v>34</v>
      </c>
    </row>
    <row r="282" spans="1:16" ht="225" x14ac:dyDescent="0.25">
      <c r="A282" s="195" t="s">
        <v>664</v>
      </c>
      <c r="B282" s="195" t="s">
        <v>665</v>
      </c>
      <c r="C282" s="195" t="s">
        <v>26</v>
      </c>
      <c r="D282" s="227" t="s">
        <v>679</v>
      </c>
      <c r="E282" s="195" t="s">
        <v>667</v>
      </c>
      <c r="F282" s="193" t="b">
        <f t="shared" si="9"/>
        <v>0</v>
      </c>
      <c r="G282" s="228" t="s">
        <v>680</v>
      </c>
      <c r="H282" s="227" t="s">
        <v>677</v>
      </c>
      <c r="I282" s="229">
        <v>2023002200028</v>
      </c>
      <c r="J282" s="230" t="s">
        <v>670</v>
      </c>
      <c r="K282" s="230" t="s">
        <v>681</v>
      </c>
      <c r="L282" s="231">
        <v>44958</v>
      </c>
      <c r="M282" s="231">
        <v>45291</v>
      </c>
      <c r="N282" s="232" t="s">
        <v>45</v>
      </c>
      <c r="O282" s="233"/>
      <c r="P282" s="234" t="s">
        <v>62</v>
      </c>
    </row>
    <row r="283" spans="1:16" ht="120" x14ac:dyDescent="0.25">
      <c r="A283" s="195" t="s">
        <v>664</v>
      </c>
      <c r="B283" s="195" t="s">
        <v>665</v>
      </c>
      <c r="C283" s="195" t="s">
        <v>26</v>
      </c>
      <c r="D283" s="227" t="s">
        <v>682</v>
      </c>
      <c r="E283" s="195" t="s">
        <v>667</v>
      </c>
      <c r="F283" s="193" t="b">
        <f t="shared" si="9"/>
        <v>0</v>
      </c>
      <c r="G283" s="228" t="s">
        <v>683</v>
      </c>
      <c r="H283" s="227" t="s">
        <v>677</v>
      </c>
      <c r="I283" s="229">
        <v>2023002200028</v>
      </c>
      <c r="J283" s="230" t="s">
        <v>670</v>
      </c>
      <c r="K283" s="235" t="s">
        <v>684</v>
      </c>
      <c r="L283" s="231">
        <v>44958</v>
      </c>
      <c r="M283" s="231">
        <v>45291</v>
      </c>
      <c r="N283" s="232" t="s">
        <v>23</v>
      </c>
      <c r="O283" s="233">
        <v>60409891.149157725</v>
      </c>
      <c r="P283" s="234" t="s">
        <v>34</v>
      </c>
    </row>
    <row r="284" spans="1:16" ht="120" x14ac:dyDescent="0.25">
      <c r="A284" s="195" t="s">
        <v>664</v>
      </c>
      <c r="B284" s="195" t="s">
        <v>665</v>
      </c>
      <c r="C284" s="195" t="s">
        <v>26</v>
      </c>
      <c r="D284" s="227" t="s">
        <v>685</v>
      </c>
      <c r="E284" s="195" t="s">
        <v>667</v>
      </c>
      <c r="F284" s="193" t="b">
        <f t="shared" si="9"/>
        <v>0</v>
      </c>
      <c r="G284" s="228" t="s">
        <v>686</v>
      </c>
      <c r="H284" s="227" t="s">
        <v>677</v>
      </c>
      <c r="I284" s="229">
        <v>2023002200028</v>
      </c>
      <c r="J284" s="230" t="s">
        <v>670</v>
      </c>
      <c r="K284" s="235"/>
      <c r="L284" s="231">
        <v>44958</v>
      </c>
      <c r="M284" s="231">
        <v>45291</v>
      </c>
      <c r="N284" s="232" t="s">
        <v>23</v>
      </c>
      <c r="O284" s="233">
        <v>120821017.32113795</v>
      </c>
      <c r="P284" s="234" t="s">
        <v>34</v>
      </c>
    </row>
    <row r="285" spans="1:16" ht="120" x14ac:dyDescent="0.25">
      <c r="A285" s="195" t="s">
        <v>664</v>
      </c>
      <c r="B285" s="195" t="s">
        <v>665</v>
      </c>
      <c r="C285" s="195" t="s">
        <v>26</v>
      </c>
      <c r="D285" s="227" t="s">
        <v>687</v>
      </c>
      <c r="E285" s="195" t="s">
        <v>667</v>
      </c>
      <c r="F285" s="193" t="b">
        <f t="shared" si="9"/>
        <v>0</v>
      </c>
      <c r="G285" s="228" t="s">
        <v>688</v>
      </c>
      <c r="H285" s="227" t="s">
        <v>677</v>
      </c>
      <c r="I285" s="229">
        <v>2023002200028</v>
      </c>
      <c r="J285" s="230" t="s">
        <v>670</v>
      </c>
      <c r="K285" s="235"/>
      <c r="L285" s="231">
        <v>44958</v>
      </c>
      <c r="M285" s="231">
        <v>45291</v>
      </c>
      <c r="N285" s="232" t="s">
        <v>23</v>
      </c>
      <c r="O285" s="233">
        <v>218672898.45274127</v>
      </c>
      <c r="P285" s="234" t="s">
        <v>34</v>
      </c>
    </row>
    <row r="286" spans="1:16" ht="195" x14ac:dyDescent="0.25">
      <c r="A286" s="195" t="s">
        <v>664</v>
      </c>
      <c r="B286" s="195" t="s">
        <v>665</v>
      </c>
      <c r="C286" s="195" t="s">
        <v>26</v>
      </c>
      <c r="D286" s="227" t="s">
        <v>689</v>
      </c>
      <c r="E286" s="195" t="s">
        <v>667</v>
      </c>
      <c r="F286" s="193" t="b">
        <f t="shared" si="9"/>
        <v>0</v>
      </c>
      <c r="G286" s="228" t="s">
        <v>690</v>
      </c>
      <c r="H286" s="227" t="s">
        <v>669</v>
      </c>
      <c r="I286" s="229">
        <v>2023002200027</v>
      </c>
      <c r="J286" s="230" t="s">
        <v>670</v>
      </c>
      <c r="K286" s="230" t="s">
        <v>691</v>
      </c>
      <c r="L286" s="231">
        <v>44958</v>
      </c>
      <c r="M286" s="231">
        <v>45291</v>
      </c>
      <c r="N286" s="232" t="s">
        <v>45</v>
      </c>
      <c r="O286" s="233"/>
      <c r="P286" s="234" t="s">
        <v>62</v>
      </c>
    </row>
    <row r="287" spans="1:16" ht="409.5" x14ac:dyDescent="0.25">
      <c r="A287" s="195" t="s">
        <v>664</v>
      </c>
      <c r="B287" s="195" t="s">
        <v>665</v>
      </c>
      <c r="C287" s="195" t="s">
        <v>26</v>
      </c>
      <c r="D287" s="227" t="s">
        <v>692</v>
      </c>
      <c r="E287" s="195" t="s">
        <v>667</v>
      </c>
      <c r="F287" s="193" t="b">
        <f t="shared" si="9"/>
        <v>0</v>
      </c>
      <c r="G287" s="228" t="s">
        <v>693</v>
      </c>
      <c r="H287" s="227" t="s">
        <v>669</v>
      </c>
      <c r="I287" s="229">
        <v>2023002200027</v>
      </c>
      <c r="J287" s="230" t="s">
        <v>670</v>
      </c>
      <c r="K287" s="230" t="s">
        <v>694</v>
      </c>
      <c r="L287" s="231">
        <v>44958</v>
      </c>
      <c r="M287" s="231">
        <v>45291</v>
      </c>
      <c r="N287" s="232" t="s">
        <v>23</v>
      </c>
      <c r="O287" s="233">
        <v>481450183.51158655</v>
      </c>
      <c r="P287" s="234" t="s">
        <v>34</v>
      </c>
    </row>
    <row r="288" spans="1:16" ht="300" x14ac:dyDescent="0.25">
      <c r="A288" s="195" t="s">
        <v>664</v>
      </c>
      <c r="B288" s="195" t="s">
        <v>665</v>
      </c>
      <c r="C288" s="195" t="s">
        <v>26</v>
      </c>
      <c r="D288" s="227" t="s">
        <v>695</v>
      </c>
      <c r="E288" s="195" t="s">
        <v>696</v>
      </c>
      <c r="F288" s="193" t="b">
        <f t="shared" si="9"/>
        <v>0</v>
      </c>
      <c r="G288" s="228" t="s">
        <v>697</v>
      </c>
      <c r="H288" s="227" t="s">
        <v>669</v>
      </c>
      <c r="I288" s="229">
        <v>2023002200027</v>
      </c>
      <c r="J288" s="230" t="s">
        <v>670</v>
      </c>
      <c r="K288" s="230" t="s">
        <v>698</v>
      </c>
      <c r="L288" s="231">
        <v>44958</v>
      </c>
      <c r="M288" s="231">
        <v>45291</v>
      </c>
      <c r="N288" s="232" t="s">
        <v>41</v>
      </c>
      <c r="O288" s="233">
        <v>924097764.63830459</v>
      </c>
      <c r="P288" s="234" t="s">
        <v>34</v>
      </c>
    </row>
    <row r="289" spans="1:16" ht="409.5" x14ac:dyDescent="0.25">
      <c r="A289" s="195" t="s">
        <v>664</v>
      </c>
      <c r="B289" s="195" t="s">
        <v>665</v>
      </c>
      <c r="C289" s="195" t="s">
        <v>26</v>
      </c>
      <c r="D289" s="227" t="s">
        <v>699</v>
      </c>
      <c r="E289" s="195" t="s">
        <v>696</v>
      </c>
      <c r="F289" s="193" t="b">
        <f t="shared" si="9"/>
        <v>0</v>
      </c>
      <c r="G289" s="228" t="s">
        <v>700</v>
      </c>
      <c r="H289" s="227" t="s">
        <v>669</v>
      </c>
      <c r="I289" s="229">
        <v>2023002200027</v>
      </c>
      <c r="J289" s="230" t="s">
        <v>670</v>
      </c>
      <c r="K289" s="230" t="s">
        <v>701</v>
      </c>
      <c r="L289" s="231">
        <v>44958</v>
      </c>
      <c r="M289" s="231">
        <v>45291</v>
      </c>
      <c r="N289" s="232" t="s">
        <v>41</v>
      </c>
      <c r="O289" s="233">
        <v>186704483.09750256</v>
      </c>
      <c r="P289" s="234" t="s">
        <v>34</v>
      </c>
    </row>
    <row r="290" spans="1:16" ht="150" x14ac:dyDescent="0.25">
      <c r="A290" s="195" t="s">
        <v>664</v>
      </c>
      <c r="B290" s="195" t="s">
        <v>665</v>
      </c>
      <c r="C290" s="195" t="s">
        <v>26</v>
      </c>
      <c r="D290" s="227" t="s">
        <v>702</v>
      </c>
      <c r="E290" s="195" t="s">
        <v>696</v>
      </c>
      <c r="F290" s="193" t="b">
        <f t="shared" si="9"/>
        <v>0</v>
      </c>
      <c r="G290" s="228" t="s">
        <v>703</v>
      </c>
      <c r="H290" s="227" t="s">
        <v>669</v>
      </c>
      <c r="I290" s="229">
        <v>2023002200027</v>
      </c>
      <c r="J290" s="230" t="s">
        <v>670</v>
      </c>
      <c r="K290" s="236" t="s">
        <v>704</v>
      </c>
      <c r="L290" s="231">
        <v>44958</v>
      </c>
      <c r="M290" s="231">
        <v>45291</v>
      </c>
      <c r="N290" s="232" t="s">
        <v>41</v>
      </c>
      <c r="O290" s="233">
        <v>127831618.13756937</v>
      </c>
      <c r="P290" s="234" t="s">
        <v>34</v>
      </c>
    </row>
    <row r="291" spans="1:16" ht="360" x14ac:dyDescent="0.25">
      <c r="A291" s="195" t="s">
        <v>664</v>
      </c>
      <c r="B291" s="195" t="s">
        <v>665</v>
      </c>
      <c r="C291" s="195" t="s">
        <v>26</v>
      </c>
      <c r="D291" s="227" t="s">
        <v>705</v>
      </c>
      <c r="E291" s="195" t="s">
        <v>706</v>
      </c>
      <c r="F291" s="193" t="b">
        <f t="shared" si="9"/>
        <v>0</v>
      </c>
      <c r="G291" s="228" t="s">
        <v>707</v>
      </c>
      <c r="H291" s="227" t="s">
        <v>669</v>
      </c>
      <c r="I291" s="229">
        <v>2023002200027</v>
      </c>
      <c r="J291" s="230" t="s">
        <v>670</v>
      </c>
      <c r="K291" s="230" t="s">
        <v>708</v>
      </c>
      <c r="L291" s="231">
        <v>44958</v>
      </c>
      <c r="M291" s="231">
        <v>45291</v>
      </c>
      <c r="N291" s="232" t="s">
        <v>23</v>
      </c>
      <c r="O291" s="233">
        <v>133819019.16478175</v>
      </c>
      <c r="P291" s="234" t="s">
        <v>34</v>
      </c>
    </row>
    <row r="292" spans="1:16" ht="135" x14ac:dyDescent="0.25">
      <c r="A292" s="195" t="s">
        <v>664</v>
      </c>
      <c r="B292" s="195" t="s">
        <v>665</v>
      </c>
      <c r="C292" s="195" t="s">
        <v>26</v>
      </c>
      <c r="D292" s="227" t="s">
        <v>709</v>
      </c>
      <c r="E292" s="195" t="s">
        <v>706</v>
      </c>
      <c r="F292" s="193" t="b">
        <f t="shared" si="9"/>
        <v>0</v>
      </c>
      <c r="G292" s="228" t="s">
        <v>710</v>
      </c>
      <c r="H292" s="227" t="s">
        <v>669</v>
      </c>
      <c r="I292" s="229">
        <v>2023002200027</v>
      </c>
      <c r="J292" s="230" t="s">
        <v>670</v>
      </c>
      <c r="K292" s="236" t="s">
        <v>711</v>
      </c>
      <c r="L292" s="231">
        <v>44958</v>
      </c>
      <c r="M292" s="231">
        <v>45291</v>
      </c>
      <c r="N292" s="232" t="s">
        <v>45</v>
      </c>
      <c r="O292" s="233"/>
      <c r="P292" s="234" t="s">
        <v>62</v>
      </c>
    </row>
    <row r="293" spans="1:16" ht="409.5" x14ac:dyDescent="0.25">
      <c r="A293" s="195" t="s">
        <v>664</v>
      </c>
      <c r="B293" s="195" t="s">
        <v>665</v>
      </c>
      <c r="C293" s="195" t="s">
        <v>26</v>
      </c>
      <c r="D293" s="227" t="s">
        <v>712</v>
      </c>
      <c r="E293" s="195" t="s">
        <v>713</v>
      </c>
      <c r="F293" s="193" t="b">
        <f t="shared" si="9"/>
        <v>0</v>
      </c>
      <c r="G293" s="228" t="s">
        <v>714</v>
      </c>
      <c r="H293" s="227" t="s">
        <v>669</v>
      </c>
      <c r="I293" s="229">
        <v>2023002200027</v>
      </c>
      <c r="J293" s="230" t="s">
        <v>670</v>
      </c>
      <c r="K293" s="230" t="s">
        <v>715</v>
      </c>
      <c r="L293" s="231">
        <v>44958</v>
      </c>
      <c r="M293" s="231">
        <v>45291</v>
      </c>
      <c r="N293" s="232" t="s">
        <v>23</v>
      </c>
      <c r="O293" s="233">
        <v>28558392.144285373</v>
      </c>
      <c r="P293" s="233" t="s">
        <v>34</v>
      </c>
    </row>
    <row r="294" spans="1:16" ht="360" x14ac:dyDescent="0.25">
      <c r="A294" s="195" t="s">
        <v>664</v>
      </c>
      <c r="B294" s="195" t="s">
        <v>665</v>
      </c>
      <c r="C294" s="237" t="s">
        <v>26</v>
      </c>
      <c r="D294" s="238" t="s">
        <v>716</v>
      </c>
      <c r="E294" s="237" t="s">
        <v>713</v>
      </c>
      <c r="F294" s="193" t="b">
        <f t="shared" si="9"/>
        <v>0</v>
      </c>
      <c r="G294" s="239" t="s">
        <v>717</v>
      </c>
      <c r="H294" s="227" t="s">
        <v>669</v>
      </c>
      <c r="I294" s="229">
        <v>2023002200027</v>
      </c>
      <c r="J294" s="235" t="s">
        <v>670</v>
      </c>
      <c r="K294" s="230" t="s">
        <v>718</v>
      </c>
      <c r="L294" s="231">
        <v>44958</v>
      </c>
      <c r="M294" s="231">
        <v>45291</v>
      </c>
      <c r="N294" s="232" t="s">
        <v>23</v>
      </c>
      <c r="O294" s="233">
        <v>82466940.310000002</v>
      </c>
      <c r="P294" s="234" t="s">
        <v>34</v>
      </c>
    </row>
    <row r="295" spans="1:16" ht="150" x14ac:dyDescent="0.25">
      <c r="A295" s="195" t="s">
        <v>664</v>
      </c>
      <c r="B295" s="195" t="s">
        <v>665</v>
      </c>
      <c r="C295" s="237"/>
      <c r="D295" s="238"/>
      <c r="E295" s="237"/>
      <c r="F295" s="193">
        <f t="shared" si="9"/>
        <v>0</v>
      </c>
      <c r="G295" s="239"/>
      <c r="H295" s="227" t="s">
        <v>669</v>
      </c>
      <c r="I295" s="229">
        <v>2023002200027</v>
      </c>
      <c r="J295" s="235"/>
      <c r="K295" s="230" t="s">
        <v>719</v>
      </c>
      <c r="L295" s="231">
        <v>44958</v>
      </c>
      <c r="M295" s="231">
        <v>45291</v>
      </c>
      <c r="N295" s="232" t="s">
        <v>23</v>
      </c>
      <c r="O295" s="233">
        <v>200000000</v>
      </c>
      <c r="P295" s="234" t="s">
        <v>34</v>
      </c>
    </row>
    <row r="296" spans="1:16" ht="135" x14ac:dyDescent="0.25">
      <c r="A296" s="195" t="s">
        <v>664</v>
      </c>
      <c r="B296" s="195" t="s">
        <v>665</v>
      </c>
      <c r="C296" s="195" t="s">
        <v>26</v>
      </c>
      <c r="D296" s="227" t="s">
        <v>720</v>
      </c>
      <c r="E296" s="195" t="s">
        <v>713</v>
      </c>
      <c r="F296" s="193" t="b">
        <f t="shared" si="9"/>
        <v>0</v>
      </c>
      <c r="G296" s="228" t="s">
        <v>721</v>
      </c>
      <c r="H296" s="227" t="s">
        <v>669</v>
      </c>
      <c r="I296" s="229">
        <v>2023002200027</v>
      </c>
      <c r="J296" s="230" t="s">
        <v>670</v>
      </c>
      <c r="K296" s="230" t="s">
        <v>722</v>
      </c>
      <c r="L296" s="231">
        <v>44958</v>
      </c>
      <c r="M296" s="231">
        <v>45291</v>
      </c>
      <c r="N296" s="232" t="s">
        <v>23</v>
      </c>
      <c r="O296" s="233">
        <v>46150046.295876376</v>
      </c>
      <c r="P296" s="234" t="s">
        <v>34</v>
      </c>
    </row>
    <row r="297" spans="1:16" ht="135" x14ac:dyDescent="0.25">
      <c r="A297" s="195" t="s">
        <v>664</v>
      </c>
      <c r="B297" s="195" t="s">
        <v>665</v>
      </c>
      <c r="C297" s="237" t="s">
        <v>26</v>
      </c>
      <c r="D297" s="238" t="s">
        <v>723</v>
      </c>
      <c r="E297" s="237" t="s">
        <v>724</v>
      </c>
      <c r="F297" s="193" t="b">
        <f t="shared" si="9"/>
        <v>0</v>
      </c>
      <c r="G297" s="239" t="s">
        <v>725</v>
      </c>
      <c r="H297" s="227" t="s">
        <v>669</v>
      </c>
      <c r="I297" s="229">
        <v>2023002200027</v>
      </c>
      <c r="J297" s="235" t="s">
        <v>670</v>
      </c>
      <c r="K297" s="235" t="s">
        <v>726</v>
      </c>
      <c r="L297" s="231">
        <v>44958</v>
      </c>
      <c r="M297" s="231">
        <v>45291</v>
      </c>
      <c r="N297" s="232" t="s">
        <v>41</v>
      </c>
      <c r="O297" s="233">
        <v>673589580</v>
      </c>
      <c r="P297" s="234" t="s">
        <v>34</v>
      </c>
    </row>
    <row r="298" spans="1:16" ht="135" x14ac:dyDescent="0.25">
      <c r="A298" s="195" t="s">
        <v>664</v>
      </c>
      <c r="B298" s="195" t="s">
        <v>665</v>
      </c>
      <c r="C298" s="237"/>
      <c r="D298" s="238"/>
      <c r="E298" s="237"/>
      <c r="F298" s="193">
        <f t="shared" si="9"/>
        <v>0</v>
      </c>
      <c r="G298" s="239"/>
      <c r="H298" s="227" t="s">
        <v>669</v>
      </c>
      <c r="I298" s="229">
        <v>2023002200027</v>
      </c>
      <c r="J298" s="235"/>
      <c r="K298" s="240"/>
      <c r="L298" s="231">
        <v>44958</v>
      </c>
      <c r="M298" s="231">
        <v>45291</v>
      </c>
      <c r="N298" s="232" t="s">
        <v>41</v>
      </c>
      <c r="O298" s="233">
        <v>4163138254</v>
      </c>
      <c r="P298" s="234" t="s">
        <v>34</v>
      </c>
    </row>
    <row r="299" spans="1:16" ht="180" x14ac:dyDescent="0.25">
      <c r="A299" s="195" t="s">
        <v>664</v>
      </c>
      <c r="B299" s="195" t="s">
        <v>665</v>
      </c>
      <c r="C299" s="195" t="s">
        <v>26</v>
      </c>
      <c r="D299" s="227" t="s">
        <v>727</v>
      </c>
      <c r="E299" s="195" t="s">
        <v>724</v>
      </c>
      <c r="F299" s="193" t="b">
        <f t="shared" si="9"/>
        <v>0</v>
      </c>
      <c r="G299" s="228" t="s">
        <v>728</v>
      </c>
      <c r="H299" s="227" t="s">
        <v>669</v>
      </c>
      <c r="I299" s="229">
        <v>2023002200027</v>
      </c>
      <c r="J299" s="230" t="s">
        <v>670</v>
      </c>
      <c r="K299" s="236" t="s">
        <v>729</v>
      </c>
      <c r="L299" s="231">
        <v>44958</v>
      </c>
      <c r="M299" s="231">
        <v>45291</v>
      </c>
      <c r="N299" s="232" t="s">
        <v>45</v>
      </c>
      <c r="O299" s="196"/>
      <c r="P299" s="234" t="s">
        <v>62</v>
      </c>
    </row>
    <row r="300" spans="1:16" ht="135" x14ac:dyDescent="0.25">
      <c r="A300" s="195" t="s">
        <v>664</v>
      </c>
      <c r="B300" s="195" t="s">
        <v>665</v>
      </c>
      <c r="C300" s="195" t="s">
        <v>26</v>
      </c>
      <c r="D300" s="227" t="s">
        <v>730</v>
      </c>
      <c r="E300" s="195" t="s">
        <v>724</v>
      </c>
      <c r="F300" s="193" t="b">
        <f t="shared" si="9"/>
        <v>0</v>
      </c>
      <c r="G300" s="228" t="s">
        <v>731</v>
      </c>
      <c r="H300" s="227" t="s">
        <v>669</v>
      </c>
      <c r="I300" s="229">
        <v>2023002200027</v>
      </c>
      <c r="J300" s="230" t="s">
        <v>670</v>
      </c>
      <c r="K300" s="236" t="s">
        <v>732</v>
      </c>
      <c r="L300" s="231">
        <v>44958</v>
      </c>
      <c r="M300" s="231">
        <v>45291</v>
      </c>
      <c r="N300" s="232" t="s">
        <v>41</v>
      </c>
      <c r="O300" s="233">
        <v>74453612.531865194</v>
      </c>
      <c r="P300" s="234" t="s">
        <v>34</v>
      </c>
    </row>
    <row r="301" spans="1:16" ht="135" x14ac:dyDescent="0.25">
      <c r="A301" s="195" t="s">
        <v>664</v>
      </c>
      <c r="B301" s="195" t="s">
        <v>665</v>
      </c>
      <c r="C301" s="195" t="s">
        <v>26</v>
      </c>
      <c r="D301" s="227" t="s">
        <v>733</v>
      </c>
      <c r="E301" s="195" t="s">
        <v>734</v>
      </c>
      <c r="F301" s="193" t="b">
        <f t="shared" si="9"/>
        <v>0</v>
      </c>
      <c r="G301" s="228" t="s">
        <v>735</v>
      </c>
      <c r="H301" s="227" t="s">
        <v>669</v>
      </c>
      <c r="I301" s="229">
        <v>2023002200027</v>
      </c>
      <c r="J301" s="230" t="s">
        <v>670</v>
      </c>
      <c r="K301" s="236" t="s">
        <v>736</v>
      </c>
      <c r="L301" s="231">
        <v>44958</v>
      </c>
      <c r="M301" s="231">
        <v>45291</v>
      </c>
      <c r="N301" s="232" t="s">
        <v>45</v>
      </c>
      <c r="O301" s="196"/>
      <c r="P301" s="234" t="s">
        <v>62</v>
      </c>
    </row>
    <row r="302" spans="1:16" ht="255" x14ac:dyDescent="0.25">
      <c r="A302" s="195" t="s">
        <v>664</v>
      </c>
      <c r="B302" s="195" t="s">
        <v>665</v>
      </c>
      <c r="C302" s="195" t="s">
        <v>26</v>
      </c>
      <c r="D302" s="227" t="s">
        <v>737</v>
      </c>
      <c r="E302" s="195" t="s">
        <v>734</v>
      </c>
      <c r="F302" s="193" t="b">
        <f t="shared" si="9"/>
        <v>0</v>
      </c>
      <c r="G302" s="228" t="s">
        <v>738</v>
      </c>
      <c r="H302" s="227" t="s">
        <v>669</v>
      </c>
      <c r="I302" s="229">
        <v>2023002200027</v>
      </c>
      <c r="J302" s="230" t="s">
        <v>670</v>
      </c>
      <c r="K302" s="230" t="s">
        <v>739</v>
      </c>
      <c r="L302" s="231">
        <v>44958</v>
      </c>
      <c r="M302" s="231">
        <v>45291</v>
      </c>
      <c r="N302" s="232" t="s">
        <v>45</v>
      </c>
      <c r="O302" s="196"/>
      <c r="P302" s="234" t="s">
        <v>62</v>
      </c>
    </row>
    <row r="303" spans="1:16" ht="165" x14ac:dyDescent="0.25">
      <c r="A303" s="195" t="s">
        <v>664</v>
      </c>
      <c r="B303" s="195" t="s">
        <v>665</v>
      </c>
      <c r="C303" s="195" t="s">
        <v>26</v>
      </c>
      <c r="D303" s="227" t="s">
        <v>740</v>
      </c>
      <c r="E303" s="195" t="s">
        <v>734</v>
      </c>
      <c r="F303" s="193" t="b">
        <f t="shared" si="9"/>
        <v>0</v>
      </c>
      <c r="G303" s="228" t="s">
        <v>741</v>
      </c>
      <c r="H303" s="227" t="s">
        <v>677</v>
      </c>
      <c r="I303" s="229">
        <v>2023002200028</v>
      </c>
      <c r="J303" s="230" t="s">
        <v>670</v>
      </c>
      <c r="K303" s="230" t="s">
        <v>742</v>
      </c>
      <c r="L303" s="231">
        <v>44958</v>
      </c>
      <c r="M303" s="231">
        <v>45291</v>
      </c>
      <c r="N303" s="232" t="s">
        <v>45</v>
      </c>
      <c r="O303" s="196"/>
      <c r="P303" s="234" t="s">
        <v>62</v>
      </c>
    </row>
    <row r="304" spans="1:16" ht="120" x14ac:dyDescent="0.25">
      <c r="A304" s="195" t="s">
        <v>664</v>
      </c>
      <c r="B304" s="195" t="s">
        <v>665</v>
      </c>
      <c r="C304" s="195" t="s">
        <v>26</v>
      </c>
      <c r="D304" s="227" t="s">
        <v>743</v>
      </c>
      <c r="E304" s="195" t="s">
        <v>734</v>
      </c>
      <c r="F304" s="193" t="b">
        <f t="shared" si="9"/>
        <v>0</v>
      </c>
      <c r="G304" s="228" t="s">
        <v>744</v>
      </c>
      <c r="H304" s="227" t="s">
        <v>677</v>
      </c>
      <c r="I304" s="229">
        <v>2023002200028</v>
      </c>
      <c r="J304" s="230" t="s">
        <v>670</v>
      </c>
      <c r="K304" s="236" t="s">
        <v>745</v>
      </c>
      <c r="L304" s="231">
        <v>44958</v>
      </c>
      <c r="M304" s="231">
        <v>45291</v>
      </c>
      <c r="N304" s="232" t="s">
        <v>45</v>
      </c>
      <c r="O304" s="196"/>
      <c r="P304" s="234" t="s">
        <v>62</v>
      </c>
    </row>
    <row r="305" spans="1:16" ht="135" x14ac:dyDescent="0.25">
      <c r="A305" s="195" t="s">
        <v>664</v>
      </c>
      <c r="B305" s="195" t="s">
        <v>665</v>
      </c>
      <c r="C305" s="195" t="s">
        <v>26</v>
      </c>
      <c r="D305" s="227" t="s">
        <v>746</v>
      </c>
      <c r="E305" s="195" t="s">
        <v>734</v>
      </c>
      <c r="F305" s="193" t="b">
        <f t="shared" si="9"/>
        <v>0</v>
      </c>
      <c r="G305" s="228" t="s">
        <v>747</v>
      </c>
      <c r="H305" s="227" t="s">
        <v>677</v>
      </c>
      <c r="I305" s="229">
        <v>2023002200028</v>
      </c>
      <c r="J305" s="230" t="s">
        <v>670</v>
      </c>
      <c r="K305" s="230" t="s">
        <v>748</v>
      </c>
      <c r="L305" s="231">
        <v>44958</v>
      </c>
      <c r="M305" s="231">
        <v>45291</v>
      </c>
      <c r="N305" s="232" t="s">
        <v>45</v>
      </c>
      <c r="O305" s="196"/>
      <c r="P305" s="234" t="s">
        <v>62</v>
      </c>
    </row>
    <row r="306" spans="1:16" ht="120" x14ac:dyDescent="0.25">
      <c r="A306" s="195" t="s">
        <v>664</v>
      </c>
      <c r="B306" s="195" t="s">
        <v>665</v>
      </c>
      <c r="C306" s="195" t="s">
        <v>26</v>
      </c>
      <c r="D306" s="227" t="s">
        <v>749</v>
      </c>
      <c r="E306" s="195" t="s">
        <v>734</v>
      </c>
      <c r="F306" s="193" t="b">
        <f t="shared" si="9"/>
        <v>0</v>
      </c>
      <c r="G306" s="228" t="s">
        <v>750</v>
      </c>
      <c r="H306" s="227" t="s">
        <v>677</v>
      </c>
      <c r="I306" s="229">
        <v>2023002200028</v>
      </c>
      <c r="J306" s="230" t="s">
        <v>670</v>
      </c>
      <c r="K306" s="236" t="s">
        <v>751</v>
      </c>
      <c r="L306" s="231">
        <v>44958</v>
      </c>
      <c r="M306" s="231">
        <v>45291</v>
      </c>
      <c r="N306" s="232" t="s">
        <v>45</v>
      </c>
      <c r="O306" s="196"/>
      <c r="P306" s="234" t="s">
        <v>62</v>
      </c>
    </row>
    <row r="307" spans="1:16" ht="201.75" customHeight="1" x14ac:dyDescent="0.25">
      <c r="A307" s="195" t="s">
        <v>664</v>
      </c>
      <c r="B307" s="195" t="s">
        <v>665</v>
      </c>
      <c r="C307" s="237" t="s">
        <v>26</v>
      </c>
      <c r="D307" s="238" t="s">
        <v>752</v>
      </c>
      <c r="E307" s="237" t="s">
        <v>734</v>
      </c>
      <c r="F307" s="193" t="b">
        <f t="shared" si="9"/>
        <v>0</v>
      </c>
      <c r="G307" s="239" t="s">
        <v>753</v>
      </c>
      <c r="H307" s="227" t="s">
        <v>677</v>
      </c>
      <c r="I307" s="229">
        <v>2023002200028</v>
      </c>
      <c r="J307" s="237" t="s">
        <v>670</v>
      </c>
      <c r="K307" s="241" t="s">
        <v>754</v>
      </c>
      <c r="L307" s="231">
        <v>44958</v>
      </c>
      <c r="M307" s="242">
        <v>45291</v>
      </c>
      <c r="N307" s="232" t="s">
        <v>23</v>
      </c>
      <c r="O307" s="196"/>
      <c r="P307" s="234"/>
    </row>
    <row r="308" spans="1:16" ht="200.25" customHeight="1" x14ac:dyDescent="0.25">
      <c r="A308" s="195" t="s">
        <v>664</v>
      </c>
      <c r="B308" s="195" t="s">
        <v>665</v>
      </c>
      <c r="C308" s="237"/>
      <c r="D308" s="238"/>
      <c r="E308" s="237"/>
      <c r="F308" s="193">
        <f t="shared" si="9"/>
        <v>0</v>
      </c>
      <c r="G308" s="239"/>
      <c r="H308" s="227" t="s">
        <v>677</v>
      </c>
      <c r="I308" s="229">
        <v>2023002200028</v>
      </c>
      <c r="J308" s="237"/>
      <c r="K308" s="241"/>
      <c r="L308" s="231">
        <v>44958</v>
      </c>
      <c r="M308" s="242"/>
      <c r="N308" s="232" t="s">
        <v>41</v>
      </c>
      <c r="O308" s="233">
        <v>224076217.09073624</v>
      </c>
      <c r="P308" s="234" t="s">
        <v>62</v>
      </c>
    </row>
    <row r="309" spans="1:16" ht="165" x14ac:dyDescent="0.25">
      <c r="A309" s="193" t="s">
        <v>755</v>
      </c>
      <c r="B309" s="193" t="s">
        <v>756</v>
      </c>
      <c r="C309" s="193" t="s">
        <v>26</v>
      </c>
      <c r="D309" s="220" t="s">
        <v>757</v>
      </c>
      <c r="E309" s="191" t="s">
        <v>758</v>
      </c>
      <c r="F309" s="191" t="s">
        <v>759</v>
      </c>
      <c r="G309" s="220" t="s">
        <v>760</v>
      </c>
      <c r="H309" s="191" t="s">
        <v>761</v>
      </c>
      <c r="I309" s="243">
        <v>2022002200014</v>
      </c>
      <c r="J309" s="191" t="s">
        <v>762</v>
      </c>
      <c r="K309" s="244" t="s">
        <v>763</v>
      </c>
      <c r="L309" s="245">
        <v>44927</v>
      </c>
      <c r="M309" s="245">
        <v>45291</v>
      </c>
      <c r="N309" s="246" t="s">
        <v>23</v>
      </c>
      <c r="O309" s="247">
        <v>73896482.133333296</v>
      </c>
      <c r="P309" s="248" t="s">
        <v>34</v>
      </c>
    </row>
    <row r="310" spans="1:16" ht="150" x14ac:dyDescent="0.25">
      <c r="A310" s="193" t="s">
        <v>755</v>
      </c>
      <c r="B310" s="193" t="s">
        <v>756</v>
      </c>
      <c r="C310" s="193" t="s">
        <v>26</v>
      </c>
      <c r="D310" s="223"/>
      <c r="E310" s="201"/>
      <c r="F310" s="201"/>
      <c r="G310" s="223"/>
      <c r="H310" s="200"/>
      <c r="I310" s="249"/>
      <c r="J310" s="200"/>
      <c r="K310" s="244" t="s">
        <v>764</v>
      </c>
      <c r="L310" s="245">
        <v>44927</v>
      </c>
      <c r="M310" s="245">
        <v>45291</v>
      </c>
      <c r="N310" s="246" t="s">
        <v>23</v>
      </c>
      <c r="O310" s="250">
        <v>35896482.133333333</v>
      </c>
      <c r="P310" s="248" t="s">
        <v>34</v>
      </c>
    </row>
    <row r="311" spans="1:16" ht="195" x14ac:dyDescent="0.25">
      <c r="A311" s="193" t="s">
        <v>755</v>
      </c>
      <c r="B311" s="193" t="s">
        <v>756</v>
      </c>
      <c r="C311" s="193" t="s">
        <v>26</v>
      </c>
      <c r="D311" s="223"/>
      <c r="E311" s="201"/>
      <c r="F311" s="201"/>
      <c r="G311" s="223"/>
      <c r="H311" s="200"/>
      <c r="I311" s="249"/>
      <c r="J311" s="200"/>
      <c r="K311" s="244" t="s">
        <v>765</v>
      </c>
      <c r="L311" s="245">
        <v>44927</v>
      </c>
      <c r="M311" s="245">
        <v>45291</v>
      </c>
      <c r="N311" s="246" t="s">
        <v>23</v>
      </c>
      <c r="O311" s="250">
        <v>35896482.133333333</v>
      </c>
      <c r="P311" s="248" t="s">
        <v>34</v>
      </c>
    </row>
    <row r="312" spans="1:16" ht="195" x14ac:dyDescent="0.25">
      <c r="A312" s="193" t="s">
        <v>755</v>
      </c>
      <c r="B312" s="193" t="s">
        <v>756</v>
      </c>
      <c r="C312" s="193" t="s">
        <v>26</v>
      </c>
      <c r="D312" s="223"/>
      <c r="E312" s="201"/>
      <c r="F312" s="201"/>
      <c r="G312" s="223"/>
      <c r="H312" s="200"/>
      <c r="I312" s="249"/>
      <c r="J312" s="200"/>
      <c r="K312" s="244" t="s">
        <v>766</v>
      </c>
      <c r="L312" s="245">
        <v>44927</v>
      </c>
      <c r="M312" s="245">
        <v>45291</v>
      </c>
      <c r="N312" s="246"/>
      <c r="O312" s="250">
        <v>0</v>
      </c>
    </row>
    <row r="313" spans="1:16" ht="255" x14ac:dyDescent="0.25">
      <c r="A313" s="193" t="s">
        <v>755</v>
      </c>
      <c r="B313" s="193" t="s">
        <v>756</v>
      </c>
      <c r="C313" s="193" t="s">
        <v>26</v>
      </c>
      <c r="D313" s="226"/>
      <c r="E313" s="201"/>
      <c r="F313" s="201"/>
      <c r="G313" s="226"/>
      <c r="H313" s="200"/>
      <c r="I313" s="249"/>
      <c r="J313" s="200"/>
      <c r="K313" s="244" t="s">
        <v>767</v>
      </c>
      <c r="L313" s="245">
        <v>44927</v>
      </c>
      <c r="M313" s="245">
        <v>45291</v>
      </c>
      <c r="N313" s="246" t="s">
        <v>23</v>
      </c>
      <c r="O313" s="250">
        <v>36899213.200000003</v>
      </c>
      <c r="P313" s="248" t="s">
        <v>34</v>
      </c>
    </row>
    <row r="314" spans="1:16" ht="255" x14ac:dyDescent="0.25">
      <c r="A314" s="193" t="s">
        <v>755</v>
      </c>
      <c r="B314" s="193" t="s">
        <v>756</v>
      </c>
      <c r="C314" s="193" t="s">
        <v>26</v>
      </c>
      <c r="D314" s="244" t="s">
        <v>768</v>
      </c>
      <c r="E314" s="201"/>
      <c r="F314" s="201"/>
      <c r="G314" s="228" t="s">
        <v>769</v>
      </c>
      <c r="H314" s="200"/>
      <c r="I314" s="249"/>
      <c r="J314" s="200"/>
      <c r="K314" s="244" t="s">
        <v>770</v>
      </c>
      <c r="L314" s="245">
        <v>44927</v>
      </c>
      <c r="M314" s="245">
        <v>45291</v>
      </c>
      <c r="N314" s="246" t="s">
        <v>23</v>
      </c>
      <c r="O314" s="250">
        <v>53844723.200000003</v>
      </c>
      <c r="P314" s="248" t="s">
        <v>34</v>
      </c>
    </row>
    <row r="315" spans="1:16" ht="285" x14ac:dyDescent="0.25">
      <c r="A315" s="193" t="s">
        <v>755</v>
      </c>
      <c r="B315" s="193" t="s">
        <v>756</v>
      </c>
      <c r="C315" s="193" t="s">
        <v>26</v>
      </c>
      <c r="D315" s="220" t="s">
        <v>771</v>
      </c>
      <c r="E315" s="201"/>
      <c r="F315" s="201"/>
      <c r="G315" s="220" t="s">
        <v>769</v>
      </c>
      <c r="H315" s="200"/>
      <c r="I315" s="249"/>
      <c r="J315" s="200"/>
      <c r="K315" s="244" t="s">
        <v>772</v>
      </c>
      <c r="L315" s="245">
        <v>44927</v>
      </c>
      <c r="M315" s="245">
        <v>45291</v>
      </c>
      <c r="N315" s="246" t="s">
        <v>23</v>
      </c>
      <c r="O315" s="250">
        <v>165103364.80000001</v>
      </c>
      <c r="P315" s="248" t="s">
        <v>34</v>
      </c>
    </row>
    <row r="316" spans="1:16" ht="240" x14ac:dyDescent="0.25">
      <c r="A316" s="193" t="s">
        <v>755</v>
      </c>
      <c r="B316" s="193" t="s">
        <v>756</v>
      </c>
      <c r="C316" s="193" t="s">
        <v>26</v>
      </c>
      <c r="D316" s="223"/>
      <c r="E316" s="201"/>
      <c r="F316" s="201"/>
      <c r="G316" s="223" t="str">
        <f>IFERROR(VLOOKUP(D316,#REF!,12,FALSE)," ")</f>
        <v xml:space="preserve"> </v>
      </c>
      <c r="H316" s="200"/>
      <c r="I316" s="249"/>
      <c r="J316" s="200"/>
      <c r="K316" s="244" t="s">
        <v>773</v>
      </c>
      <c r="L316" s="245">
        <v>44927</v>
      </c>
      <c r="M316" s="245">
        <v>45291</v>
      </c>
      <c r="N316" s="246" t="s">
        <v>23</v>
      </c>
      <c r="O316" s="250">
        <v>99811840.000000015</v>
      </c>
      <c r="P316" s="248" t="s">
        <v>34</v>
      </c>
    </row>
    <row r="317" spans="1:16" ht="180" x14ac:dyDescent="0.25">
      <c r="A317" s="193" t="s">
        <v>755</v>
      </c>
      <c r="B317" s="193" t="s">
        <v>756</v>
      </c>
      <c r="C317" s="193" t="s">
        <v>26</v>
      </c>
      <c r="D317" s="223"/>
      <c r="E317" s="201"/>
      <c r="F317" s="201"/>
      <c r="G317" s="223" t="str">
        <f>IFERROR(VLOOKUP(D317,#REF!,12,FALSE)," ")</f>
        <v xml:space="preserve"> </v>
      </c>
      <c r="H317" s="200"/>
      <c r="I317" s="249"/>
      <c r="J317" s="200"/>
      <c r="K317" s="244" t="s">
        <v>774</v>
      </c>
      <c r="L317" s="245">
        <v>44927</v>
      </c>
      <c r="M317" s="245">
        <v>45291</v>
      </c>
      <c r="N317" s="246"/>
      <c r="O317" s="250">
        <v>0</v>
      </c>
      <c r="P317" s="248" t="s">
        <v>34</v>
      </c>
    </row>
    <row r="318" spans="1:16" ht="195" x14ac:dyDescent="0.25">
      <c r="A318" s="193" t="s">
        <v>755</v>
      </c>
      <c r="B318" s="193" t="s">
        <v>756</v>
      </c>
      <c r="C318" s="193" t="s">
        <v>26</v>
      </c>
      <c r="D318" s="223"/>
      <c r="E318" s="201"/>
      <c r="F318" s="201"/>
      <c r="G318" s="223" t="str">
        <f>IFERROR(VLOOKUP(D318,#REF!,12,FALSE)," ")</f>
        <v xml:space="preserve"> </v>
      </c>
      <c r="H318" s="200"/>
      <c r="I318" s="249"/>
      <c r="J318" s="200"/>
      <c r="K318" s="244" t="s">
        <v>775</v>
      </c>
      <c r="L318" s="245">
        <v>44927</v>
      </c>
      <c r="M318" s="245">
        <v>45291</v>
      </c>
      <c r="N318" s="246" t="s">
        <v>23</v>
      </c>
      <c r="O318" s="250">
        <v>107689446.40000001</v>
      </c>
      <c r="P318" s="248" t="s">
        <v>34</v>
      </c>
    </row>
    <row r="319" spans="1:16" ht="409.5" x14ac:dyDescent="0.25">
      <c r="A319" s="193" t="s">
        <v>755</v>
      </c>
      <c r="B319" s="193" t="s">
        <v>756</v>
      </c>
      <c r="C319" s="193" t="s">
        <v>26</v>
      </c>
      <c r="D319" s="223"/>
      <c r="E319" s="201"/>
      <c r="F319" s="201"/>
      <c r="G319" s="223" t="str">
        <f>IFERROR(VLOOKUP(D319,#REF!,12,FALSE)," ")</f>
        <v xml:space="preserve"> </v>
      </c>
      <c r="H319" s="200"/>
      <c r="I319" s="249"/>
      <c r="J319" s="200"/>
      <c r="K319" s="244" t="s">
        <v>776</v>
      </c>
      <c r="L319" s="245">
        <v>44927</v>
      </c>
      <c r="M319" s="245">
        <v>45291</v>
      </c>
      <c r="N319" s="246"/>
      <c r="O319" s="250">
        <v>0</v>
      </c>
    </row>
    <row r="320" spans="1:16" ht="210" x14ac:dyDescent="0.25">
      <c r="A320" s="193" t="s">
        <v>755</v>
      </c>
      <c r="B320" s="193" t="s">
        <v>756</v>
      </c>
      <c r="C320" s="193" t="s">
        <v>26</v>
      </c>
      <c r="D320" s="223"/>
      <c r="E320" s="201"/>
      <c r="F320" s="201"/>
      <c r="G320" s="223" t="str">
        <f>IFERROR(VLOOKUP(D320,#REF!,12,FALSE)," ")</f>
        <v xml:space="preserve"> </v>
      </c>
      <c r="H320" s="200"/>
      <c r="I320" s="249"/>
      <c r="J320" s="200"/>
      <c r="K320" s="244" t="s">
        <v>777</v>
      </c>
      <c r="L320" s="245">
        <v>44927</v>
      </c>
      <c r="M320" s="245">
        <v>45291</v>
      </c>
      <c r="N320" s="246" t="s">
        <v>23</v>
      </c>
      <c r="O320" s="250">
        <v>350354760</v>
      </c>
      <c r="P320" s="248" t="s">
        <v>34</v>
      </c>
    </row>
    <row r="321" spans="1:16" ht="180" x14ac:dyDescent="0.25">
      <c r="A321" s="193" t="s">
        <v>755</v>
      </c>
      <c r="B321" s="193" t="s">
        <v>756</v>
      </c>
      <c r="C321" s="193" t="s">
        <v>26</v>
      </c>
      <c r="D321" s="226"/>
      <c r="E321" s="207"/>
      <c r="F321" s="207"/>
      <c r="G321" s="226" t="str">
        <f>IFERROR(VLOOKUP(D321,#REF!,12,FALSE)," ")</f>
        <v xml:space="preserve"> </v>
      </c>
      <c r="H321" s="206"/>
      <c r="I321" s="251"/>
      <c r="J321" s="206"/>
      <c r="K321" s="244" t="s">
        <v>778</v>
      </c>
      <c r="L321" s="245">
        <v>44927</v>
      </c>
      <c r="M321" s="245">
        <v>45291</v>
      </c>
      <c r="N321" s="246" t="s">
        <v>23</v>
      </c>
      <c r="O321" s="250">
        <v>86985000</v>
      </c>
      <c r="P321" s="248" t="s">
        <v>34</v>
      </c>
    </row>
    <row r="322" spans="1:16" ht="240" x14ac:dyDescent="0.25">
      <c r="A322" s="193" t="s">
        <v>755</v>
      </c>
      <c r="B322" s="193" t="s">
        <v>756</v>
      </c>
      <c r="C322" s="193" t="s">
        <v>26</v>
      </c>
      <c r="D322" s="244" t="s">
        <v>779</v>
      </c>
      <c r="E322" s="191" t="s">
        <v>758</v>
      </c>
      <c r="F322" s="192" t="s">
        <v>759</v>
      </c>
      <c r="G322" s="191" t="s">
        <v>780</v>
      </c>
      <c r="H322" s="191" t="s">
        <v>781</v>
      </c>
      <c r="I322" s="218">
        <v>2023002200032</v>
      </c>
      <c r="J322" s="191" t="s">
        <v>782</v>
      </c>
      <c r="K322" s="252" t="s">
        <v>783</v>
      </c>
      <c r="L322" s="245">
        <v>44927</v>
      </c>
      <c r="M322" s="245">
        <v>45291</v>
      </c>
      <c r="N322" s="246" t="s">
        <v>23</v>
      </c>
      <c r="O322" s="250">
        <v>64354064.329999998</v>
      </c>
      <c r="P322" s="248" t="s">
        <v>34</v>
      </c>
    </row>
    <row r="323" spans="1:16" ht="225" x14ac:dyDescent="0.25">
      <c r="A323" s="193" t="s">
        <v>755</v>
      </c>
      <c r="B323" s="193" t="s">
        <v>756</v>
      </c>
      <c r="C323" s="193" t="s">
        <v>158</v>
      </c>
      <c r="D323" s="220" t="s">
        <v>784</v>
      </c>
      <c r="E323" s="200" t="str">
        <f>IFERROR(VLOOKUP(D323,#REF!,4,FALSE)," ")</f>
        <v xml:space="preserve"> </v>
      </c>
      <c r="F323" s="201">
        <f>IF(C323="Producto","='Plan_Indicativo '!N2",IF(C323&lt;"Producto",BT322))</f>
        <v>0</v>
      </c>
      <c r="G323" s="201"/>
      <c r="H323" s="200"/>
      <c r="I323" s="221"/>
      <c r="J323" s="200"/>
      <c r="K323" s="252" t="s">
        <v>785</v>
      </c>
      <c r="L323" s="245">
        <v>44927</v>
      </c>
      <c r="M323" s="245">
        <v>45291</v>
      </c>
      <c r="N323" s="246" t="s">
        <v>23</v>
      </c>
      <c r="O323" s="250">
        <v>64354064.329999998</v>
      </c>
      <c r="P323" s="248" t="s">
        <v>34</v>
      </c>
    </row>
    <row r="324" spans="1:16" ht="255" x14ac:dyDescent="0.25">
      <c r="A324" s="193" t="s">
        <v>755</v>
      </c>
      <c r="B324" s="193" t="s">
        <v>756</v>
      </c>
      <c r="C324" s="193" t="s">
        <v>26</v>
      </c>
      <c r="D324" s="223"/>
      <c r="E324" s="200"/>
      <c r="F324" s="201"/>
      <c r="G324" s="201"/>
      <c r="H324" s="200"/>
      <c r="I324" s="221"/>
      <c r="J324" s="200"/>
      <c r="K324" s="252" t="s">
        <v>786</v>
      </c>
      <c r="L324" s="245">
        <v>44927</v>
      </c>
      <c r="M324" s="245">
        <v>45291</v>
      </c>
      <c r="N324" s="246" t="s">
        <v>23</v>
      </c>
      <c r="O324" s="250">
        <v>80000000</v>
      </c>
      <c r="P324" s="248" t="s">
        <v>34</v>
      </c>
    </row>
    <row r="325" spans="1:16" ht="150" x14ac:dyDescent="0.25">
      <c r="A325" s="193" t="s">
        <v>755</v>
      </c>
      <c r="B325" s="193" t="s">
        <v>756</v>
      </c>
      <c r="C325" s="193" t="s">
        <v>26</v>
      </c>
      <c r="D325" s="226"/>
      <c r="E325" s="200" t="str">
        <f>IFERROR(VLOOKUP(D325,#REF!,4,FALSE)," ")</f>
        <v xml:space="preserve"> </v>
      </c>
      <c r="F325" s="201" t="b">
        <f>IF(C325="Producto","='Plan_Indicativo '!N2",IF(C325&lt;"Producto",BT323))</f>
        <v>0</v>
      </c>
      <c r="G325" s="201"/>
      <c r="H325" s="200"/>
      <c r="I325" s="221"/>
      <c r="J325" s="200"/>
      <c r="K325" s="252" t="s">
        <v>787</v>
      </c>
      <c r="L325" s="245">
        <v>44927</v>
      </c>
      <c r="M325" s="245">
        <v>45291</v>
      </c>
      <c r="N325" s="246" t="s">
        <v>23</v>
      </c>
      <c r="O325" s="250">
        <v>15000000</v>
      </c>
      <c r="P325" s="248" t="s">
        <v>34</v>
      </c>
    </row>
    <row r="326" spans="1:16" ht="225" x14ac:dyDescent="0.25">
      <c r="A326" s="193" t="s">
        <v>755</v>
      </c>
      <c r="B326" s="193" t="s">
        <v>756</v>
      </c>
      <c r="C326" s="193" t="s">
        <v>26</v>
      </c>
      <c r="D326" s="244" t="s">
        <v>788</v>
      </c>
      <c r="E326" s="200" t="str">
        <f>IFERROR(VLOOKUP(D326,#REF!,4,FALSE)," ")</f>
        <v xml:space="preserve"> </v>
      </c>
      <c r="F326" s="201" t="b">
        <f>IF(C326="Producto","='Plan_Indicativo '!N2",IF(C326&lt;"Producto",BT325))</f>
        <v>0</v>
      </c>
      <c r="G326" s="201"/>
      <c r="H326" s="200"/>
      <c r="I326" s="221"/>
      <c r="J326" s="200"/>
      <c r="K326" s="252" t="s">
        <v>789</v>
      </c>
      <c r="L326" s="245">
        <v>44927</v>
      </c>
      <c r="M326" s="245">
        <v>45291</v>
      </c>
      <c r="N326" s="246" t="s">
        <v>23</v>
      </c>
      <c r="O326" s="250">
        <v>64354064.329999998</v>
      </c>
      <c r="P326" s="248" t="s">
        <v>34</v>
      </c>
    </row>
    <row r="327" spans="1:16" ht="195" x14ac:dyDescent="0.25">
      <c r="A327" s="193" t="s">
        <v>755</v>
      </c>
      <c r="B327" s="193" t="s">
        <v>756</v>
      </c>
      <c r="C327" s="193" t="s">
        <v>26</v>
      </c>
      <c r="D327" s="220" t="s">
        <v>790</v>
      </c>
      <c r="E327" s="200" t="str">
        <f>IFERROR(VLOOKUP(D327,#REF!,4,FALSE)," ")</f>
        <v xml:space="preserve"> </v>
      </c>
      <c r="F327" s="201" t="b">
        <f>IF(C327="Producto","='Plan_Indicativo '!N2",IF(C327&lt;"Producto",BT326))</f>
        <v>0</v>
      </c>
      <c r="G327" s="201"/>
      <c r="H327" s="200"/>
      <c r="I327" s="221"/>
      <c r="J327" s="200"/>
      <c r="K327" s="252" t="s">
        <v>791</v>
      </c>
      <c r="L327" s="245">
        <v>44927</v>
      </c>
      <c r="M327" s="245">
        <v>45291</v>
      </c>
      <c r="N327" s="246" t="s">
        <v>23</v>
      </c>
      <c r="O327" s="250">
        <v>64354064.329999998</v>
      </c>
      <c r="P327" s="248" t="s">
        <v>34</v>
      </c>
    </row>
    <row r="328" spans="1:16" ht="225" x14ac:dyDescent="0.25">
      <c r="A328" s="193" t="s">
        <v>755</v>
      </c>
      <c r="B328" s="193" t="s">
        <v>756</v>
      </c>
      <c r="C328" s="193" t="s">
        <v>26</v>
      </c>
      <c r="D328" s="226"/>
      <c r="E328" s="200" t="str">
        <f>IFERROR(VLOOKUP(D328,#REF!,4,FALSE)," ")</f>
        <v xml:space="preserve"> </v>
      </c>
      <c r="F328" s="201" t="b">
        <f>IF(C328="Producto","='Plan_Indicativo '!N2",IF(C328&lt;"Producto",BT327))</f>
        <v>0</v>
      </c>
      <c r="G328" s="201"/>
      <c r="H328" s="200"/>
      <c r="I328" s="221"/>
      <c r="J328" s="200"/>
      <c r="K328" s="252" t="s">
        <v>792</v>
      </c>
      <c r="L328" s="245">
        <v>44927</v>
      </c>
      <c r="M328" s="245">
        <v>45291</v>
      </c>
      <c r="N328" s="246" t="s">
        <v>23</v>
      </c>
      <c r="O328" s="250">
        <v>329491863</v>
      </c>
      <c r="P328" s="248" t="s">
        <v>34</v>
      </c>
    </row>
    <row r="329" spans="1:16" ht="330" x14ac:dyDescent="0.25">
      <c r="A329" s="193" t="s">
        <v>755</v>
      </c>
      <c r="B329" s="193" t="s">
        <v>756</v>
      </c>
      <c r="C329" s="193" t="s">
        <v>26</v>
      </c>
      <c r="D329" s="220" t="s">
        <v>793</v>
      </c>
      <c r="E329" s="200" t="str">
        <f>IFERROR(VLOOKUP(D329,#REF!,4,FALSE)," ")</f>
        <v xml:space="preserve"> </v>
      </c>
      <c r="F329" s="201" t="b">
        <f>IF(C329="Producto","='Plan_Indicativo '!N2",IF(C329&lt;"Producto",BT328))</f>
        <v>0</v>
      </c>
      <c r="G329" s="201"/>
      <c r="H329" s="200"/>
      <c r="I329" s="221"/>
      <c r="J329" s="200"/>
      <c r="K329" s="252" t="s">
        <v>794</v>
      </c>
      <c r="L329" s="245">
        <v>44927</v>
      </c>
      <c r="M329" s="245">
        <v>45291</v>
      </c>
      <c r="N329" s="246" t="s">
        <v>23</v>
      </c>
      <c r="O329" s="250">
        <v>64354064.350000001</v>
      </c>
      <c r="P329" s="248" t="s">
        <v>34</v>
      </c>
    </row>
    <row r="330" spans="1:16" ht="180" x14ac:dyDescent="0.25">
      <c r="A330" s="193" t="s">
        <v>755</v>
      </c>
      <c r="B330" s="193" t="s">
        <v>756</v>
      </c>
      <c r="C330" s="193" t="s">
        <v>26</v>
      </c>
      <c r="D330" s="223"/>
      <c r="E330" s="200" t="str">
        <f>IFERROR(VLOOKUP(D330,#REF!,4,FALSE)," ")</f>
        <v xml:space="preserve"> </v>
      </c>
      <c r="F330" s="201" t="b">
        <f>IF(C330="Producto","='Plan_Indicativo '!N2",IF(C330&lt;"Producto",BT329))</f>
        <v>0</v>
      </c>
      <c r="G330" s="201"/>
      <c r="H330" s="200"/>
      <c r="I330" s="221"/>
      <c r="J330" s="200"/>
      <c r="K330" s="252" t="s">
        <v>795</v>
      </c>
      <c r="L330" s="245">
        <v>44927</v>
      </c>
      <c r="M330" s="245">
        <v>45291</v>
      </c>
      <c r="N330" s="246" t="s">
        <v>23</v>
      </c>
      <c r="O330" s="250">
        <v>64354064.329999998</v>
      </c>
      <c r="P330" s="248" t="s">
        <v>34</v>
      </c>
    </row>
    <row r="331" spans="1:16" ht="240" x14ac:dyDescent="0.25">
      <c r="A331" s="193" t="s">
        <v>755</v>
      </c>
      <c r="B331" s="193" t="s">
        <v>756</v>
      </c>
      <c r="C331" s="193" t="s">
        <v>26</v>
      </c>
      <c r="D331" s="223"/>
      <c r="E331" s="200" t="str">
        <f>IFERROR(VLOOKUP(D331,#REF!,4,FALSE)," ")</f>
        <v xml:space="preserve"> </v>
      </c>
      <c r="F331" s="201" t="b">
        <f>IF(C331="Producto","='Plan_Indicativo '!N2",IF(C331&lt;"Producto",BT330))</f>
        <v>0</v>
      </c>
      <c r="G331" s="201"/>
      <c r="H331" s="200"/>
      <c r="I331" s="221"/>
      <c r="J331" s="200"/>
      <c r="K331" s="252" t="s">
        <v>796</v>
      </c>
      <c r="L331" s="245">
        <v>44927</v>
      </c>
      <c r="M331" s="245">
        <v>45291</v>
      </c>
      <c r="N331" s="246" t="s">
        <v>23</v>
      </c>
      <c r="O331" s="250">
        <v>99480000</v>
      </c>
      <c r="P331" s="248" t="s">
        <v>34</v>
      </c>
    </row>
    <row r="332" spans="1:16" ht="195" x14ac:dyDescent="0.25">
      <c r="A332" s="193" t="s">
        <v>755</v>
      </c>
      <c r="B332" s="193" t="s">
        <v>756</v>
      </c>
      <c r="C332" s="193" t="s">
        <v>26</v>
      </c>
      <c r="D332" s="226"/>
      <c r="E332" s="206" t="str">
        <f>IFERROR(VLOOKUP(D332,#REF!,4,FALSE)," ")</f>
        <v xml:space="preserve"> </v>
      </c>
      <c r="F332" s="207" t="b">
        <f>IF(C332="Producto","='Plan_Indicativo '!N2",IF(C332&lt;"Producto",BT331))</f>
        <v>0</v>
      </c>
      <c r="G332" s="207"/>
      <c r="H332" s="206"/>
      <c r="I332" s="224"/>
      <c r="J332" s="206"/>
      <c r="K332" s="252" t="s">
        <v>797</v>
      </c>
      <c r="L332" s="245">
        <v>44927</v>
      </c>
      <c r="M332" s="245">
        <v>45291</v>
      </c>
      <c r="N332" s="246" t="s">
        <v>23</v>
      </c>
      <c r="O332" s="250">
        <v>86985000</v>
      </c>
      <c r="P332" s="248" t="s">
        <v>34</v>
      </c>
    </row>
    <row r="333" spans="1:16" ht="225" x14ac:dyDescent="0.25">
      <c r="A333" s="193" t="s">
        <v>755</v>
      </c>
      <c r="B333" s="193" t="s">
        <v>756</v>
      </c>
      <c r="C333" s="193" t="s">
        <v>26</v>
      </c>
      <c r="D333" s="253" t="s">
        <v>798</v>
      </c>
      <c r="E333" s="191" t="s">
        <v>758</v>
      </c>
      <c r="F333" s="191" t="s">
        <v>759</v>
      </c>
      <c r="G333" s="191" t="s">
        <v>799</v>
      </c>
      <c r="H333" s="191" t="s">
        <v>800</v>
      </c>
      <c r="I333" s="218">
        <v>2023002200016</v>
      </c>
      <c r="J333" s="191" t="s">
        <v>801</v>
      </c>
      <c r="K333" s="252" t="s">
        <v>802</v>
      </c>
      <c r="L333" s="245">
        <v>44927</v>
      </c>
      <c r="M333" s="245">
        <v>45291</v>
      </c>
      <c r="N333" s="246" t="s">
        <v>23</v>
      </c>
      <c r="O333" s="250">
        <v>14757050.699999999</v>
      </c>
      <c r="P333" s="248" t="s">
        <v>497</v>
      </c>
    </row>
    <row r="334" spans="1:16" ht="210" x14ac:dyDescent="0.25">
      <c r="A334" s="193" t="s">
        <v>755</v>
      </c>
      <c r="B334" s="193" t="s">
        <v>756</v>
      </c>
      <c r="C334" s="193" t="s">
        <v>26</v>
      </c>
      <c r="D334" s="254"/>
      <c r="E334" s="200"/>
      <c r="F334" s="200"/>
      <c r="G334" s="200" t="s">
        <v>803</v>
      </c>
      <c r="H334" s="200"/>
      <c r="I334" s="221"/>
      <c r="J334" s="200"/>
      <c r="K334" s="252" t="s">
        <v>804</v>
      </c>
      <c r="L334" s="245">
        <v>44927</v>
      </c>
      <c r="M334" s="245">
        <v>45291</v>
      </c>
      <c r="N334" s="246" t="s">
        <v>23</v>
      </c>
      <c r="O334" s="250">
        <v>39170387.174999729</v>
      </c>
      <c r="P334" s="248" t="s">
        <v>497</v>
      </c>
    </row>
    <row r="335" spans="1:16" ht="180" x14ac:dyDescent="0.25">
      <c r="A335" s="193" t="s">
        <v>755</v>
      </c>
      <c r="B335" s="193" t="s">
        <v>756</v>
      </c>
      <c r="C335" s="193" t="s">
        <v>26</v>
      </c>
      <c r="D335" s="254"/>
      <c r="E335" s="200"/>
      <c r="F335" s="200"/>
      <c r="G335" s="200" t="s">
        <v>805</v>
      </c>
      <c r="H335" s="200"/>
      <c r="I335" s="221"/>
      <c r="J335" s="200"/>
      <c r="K335" s="252" t="s">
        <v>806</v>
      </c>
      <c r="L335" s="245">
        <v>44927</v>
      </c>
      <c r="M335" s="245">
        <v>45291</v>
      </c>
      <c r="N335" s="246" t="s">
        <v>23</v>
      </c>
      <c r="O335" s="250">
        <v>68391442.949999988</v>
      </c>
      <c r="P335" s="248" t="s">
        <v>497</v>
      </c>
    </row>
    <row r="336" spans="1:16" ht="135" x14ac:dyDescent="0.25">
      <c r="A336" s="193" t="s">
        <v>755</v>
      </c>
      <c r="B336" s="193" t="s">
        <v>756</v>
      </c>
      <c r="C336" s="193" t="s">
        <v>26</v>
      </c>
      <c r="D336" s="254"/>
      <c r="E336" s="200"/>
      <c r="F336" s="200"/>
      <c r="G336" s="200"/>
      <c r="H336" s="200"/>
      <c r="I336" s="221"/>
      <c r="J336" s="200"/>
      <c r="K336" s="252" t="s">
        <v>807</v>
      </c>
      <c r="L336" s="245">
        <v>44927</v>
      </c>
      <c r="M336" s="245">
        <v>45291</v>
      </c>
      <c r="N336" s="246" t="s">
        <v>23</v>
      </c>
      <c r="O336" s="250">
        <v>54976534.958999999</v>
      </c>
      <c r="P336" s="248" t="s">
        <v>497</v>
      </c>
    </row>
    <row r="337" spans="1:16" ht="225" x14ac:dyDescent="0.25">
      <c r="A337" s="193" t="s">
        <v>755</v>
      </c>
      <c r="B337" s="193" t="s">
        <v>756</v>
      </c>
      <c r="C337" s="193" t="s">
        <v>26</v>
      </c>
      <c r="D337" s="254"/>
      <c r="E337" s="200"/>
      <c r="F337" s="200"/>
      <c r="G337" s="200" t="s">
        <v>808</v>
      </c>
      <c r="H337" s="200"/>
      <c r="I337" s="221"/>
      <c r="J337" s="200"/>
      <c r="K337" s="252" t="s">
        <v>809</v>
      </c>
      <c r="L337" s="245">
        <v>44927</v>
      </c>
      <c r="M337" s="245">
        <v>45291</v>
      </c>
      <c r="N337" s="246" t="s">
        <v>23</v>
      </c>
      <c r="O337" s="250">
        <v>34948821.899999999</v>
      </c>
      <c r="P337" s="248" t="s">
        <v>497</v>
      </c>
    </row>
    <row r="338" spans="1:16" ht="180" x14ac:dyDescent="0.25">
      <c r="A338" s="193" t="s">
        <v>755</v>
      </c>
      <c r="B338" s="193" t="s">
        <v>756</v>
      </c>
      <c r="C338" s="193" t="s">
        <v>26</v>
      </c>
      <c r="D338" s="254"/>
      <c r="E338" s="200"/>
      <c r="F338" s="200"/>
      <c r="G338" s="200" t="s">
        <v>810</v>
      </c>
      <c r="H338" s="200"/>
      <c r="I338" s="221"/>
      <c r="J338" s="200"/>
      <c r="K338" s="252" t="s">
        <v>811</v>
      </c>
      <c r="L338" s="245">
        <v>44927</v>
      </c>
      <c r="M338" s="245">
        <v>45291</v>
      </c>
      <c r="N338" s="246" t="s">
        <v>23</v>
      </c>
      <c r="O338" s="250">
        <v>25372676.855000004</v>
      </c>
      <c r="P338" s="248" t="s">
        <v>497</v>
      </c>
    </row>
    <row r="339" spans="1:16" ht="240" x14ac:dyDescent="0.25">
      <c r="A339" s="193" t="s">
        <v>755</v>
      </c>
      <c r="B339" s="193" t="s">
        <v>756</v>
      </c>
      <c r="C339" s="193" t="s">
        <v>26</v>
      </c>
      <c r="D339" s="254"/>
      <c r="E339" s="200"/>
      <c r="F339" s="200"/>
      <c r="G339" s="200"/>
      <c r="H339" s="200"/>
      <c r="I339" s="221"/>
      <c r="J339" s="200"/>
      <c r="K339" s="252" t="s">
        <v>812</v>
      </c>
      <c r="L339" s="245">
        <v>44927</v>
      </c>
      <c r="M339" s="245">
        <v>45291</v>
      </c>
      <c r="N339" s="246" t="s">
        <v>23</v>
      </c>
      <c r="O339" s="250">
        <v>53689309.545000002</v>
      </c>
      <c r="P339" s="248" t="s">
        <v>497</v>
      </c>
    </row>
    <row r="340" spans="1:16" ht="300" x14ac:dyDescent="0.25">
      <c r="A340" s="193" t="s">
        <v>755</v>
      </c>
      <c r="B340" s="193" t="s">
        <v>756</v>
      </c>
      <c r="C340" s="193" t="s">
        <v>26</v>
      </c>
      <c r="D340" s="254"/>
      <c r="E340" s="200"/>
      <c r="F340" s="200"/>
      <c r="G340" s="200" t="s">
        <v>813</v>
      </c>
      <c r="H340" s="200"/>
      <c r="I340" s="221"/>
      <c r="J340" s="200"/>
      <c r="K340" s="252" t="s">
        <v>814</v>
      </c>
      <c r="L340" s="245">
        <v>44927</v>
      </c>
      <c r="M340" s="245">
        <v>45291</v>
      </c>
      <c r="N340" s="246" t="s">
        <v>23</v>
      </c>
      <c r="O340" s="250">
        <v>27017464.884</v>
      </c>
      <c r="P340" s="248" t="s">
        <v>497</v>
      </c>
    </row>
    <row r="341" spans="1:16" ht="210" x14ac:dyDescent="0.25">
      <c r="A341" s="193" t="s">
        <v>755</v>
      </c>
      <c r="B341" s="193" t="s">
        <v>756</v>
      </c>
      <c r="C341" s="193" t="s">
        <v>26</v>
      </c>
      <c r="D341" s="254"/>
      <c r="E341" s="200"/>
      <c r="F341" s="200"/>
      <c r="G341" s="200" t="s">
        <v>815</v>
      </c>
      <c r="H341" s="200"/>
      <c r="I341" s="221"/>
      <c r="J341" s="200"/>
      <c r="K341" s="252" t="s">
        <v>816</v>
      </c>
      <c r="L341" s="245">
        <v>44927</v>
      </c>
      <c r="M341" s="245">
        <v>45291</v>
      </c>
      <c r="N341" s="246" t="s">
        <v>23</v>
      </c>
      <c r="O341" s="250">
        <v>93093065.434999987</v>
      </c>
      <c r="P341" s="248" t="s">
        <v>497</v>
      </c>
    </row>
    <row r="342" spans="1:16" ht="195" x14ac:dyDescent="0.25">
      <c r="A342" s="193" t="s">
        <v>755</v>
      </c>
      <c r="B342" s="193" t="s">
        <v>756</v>
      </c>
      <c r="C342" s="193" t="s">
        <v>26</v>
      </c>
      <c r="D342" s="254"/>
      <c r="E342" s="200"/>
      <c r="F342" s="200"/>
      <c r="G342" s="200"/>
      <c r="H342" s="200"/>
      <c r="I342" s="221"/>
      <c r="J342" s="200"/>
      <c r="K342" s="252" t="s">
        <v>817</v>
      </c>
      <c r="L342" s="245">
        <v>44927</v>
      </c>
      <c r="M342" s="245">
        <v>45291</v>
      </c>
      <c r="N342" s="246" t="s">
        <v>23</v>
      </c>
      <c r="O342" s="250">
        <v>22165932.919</v>
      </c>
      <c r="P342" s="248" t="s">
        <v>497</v>
      </c>
    </row>
    <row r="343" spans="1:16" ht="210" x14ac:dyDescent="0.25">
      <c r="A343" s="193" t="s">
        <v>755</v>
      </c>
      <c r="B343" s="193" t="s">
        <v>756</v>
      </c>
      <c r="C343" s="193" t="s">
        <v>26</v>
      </c>
      <c r="D343" s="254"/>
      <c r="E343" s="200"/>
      <c r="F343" s="200"/>
      <c r="G343" s="200" t="s">
        <v>808</v>
      </c>
      <c r="H343" s="200"/>
      <c r="I343" s="221"/>
      <c r="J343" s="200"/>
      <c r="K343" s="252" t="s">
        <v>818</v>
      </c>
      <c r="L343" s="245">
        <v>44927</v>
      </c>
      <c r="M343" s="245">
        <v>45291</v>
      </c>
      <c r="N343" s="246" t="s">
        <v>23</v>
      </c>
      <c r="O343" s="250">
        <v>22165932.919</v>
      </c>
      <c r="P343" s="248" t="s">
        <v>497</v>
      </c>
    </row>
    <row r="344" spans="1:16" ht="255" x14ac:dyDescent="0.25">
      <c r="A344" s="193" t="s">
        <v>755</v>
      </c>
      <c r="B344" s="193" t="s">
        <v>756</v>
      </c>
      <c r="C344" s="193" t="s">
        <v>26</v>
      </c>
      <c r="D344" s="254"/>
      <c r="E344" s="200"/>
      <c r="F344" s="200"/>
      <c r="G344" s="200" t="s">
        <v>819</v>
      </c>
      <c r="H344" s="200"/>
      <c r="I344" s="221"/>
      <c r="J344" s="200"/>
      <c r="K344" s="252" t="s">
        <v>820</v>
      </c>
      <c r="L344" s="245">
        <v>44927</v>
      </c>
      <c r="M344" s="245">
        <v>45291</v>
      </c>
      <c r="N344" s="246" t="s">
        <v>23</v>
      </c>
      <c r="O344" s="250">
        <v>22165932.919</v>
      </c>
      <c r="P344" s="248" t="s">
        <v>497</v>
      </c>
    </row>
    <row r="345" spans="1:16" ht="210" x14ac:dyDescent="0.25">
      <c r="A345" s="193" t="s">
        <v>755</v>
      </c>
      <c r="B345" s="193" t="s">
        <v>756</v>
      </c>
      <c r="C345" s="193" t="s">
        <v>26</v>
      </c>
      <c r="D345" s="254"/>
      <c r="E345" s="200"/>
      <c r="F345" s="200"/>
      <c r="G345" s="200" t="s">
        <v>821</v>
      </c>
      <c r="H345" s="200"/>
      <c r="I345" s="221"/>
      <c r="J345" s="200"/>
      <c r="K345" s="252" t="s">
        <v>822</v>
      </c>
      <c r="L345" s="245">
        <v>44927</v>
      </c>
      <c r="M345" s="245">
        <v>45291</v>
      </c>
      <c r="N345" s="246" t="s">
        <v>23</v>
      </c>
      <c r="O345" s="250">
        <v>21320402.5</v>
      </c>
      <c r="P345" s="248" t="s">
        <v>497</v>
      </c>
    </row>
    <row r="346" spans="1:16" ht="210" x14ac:dyDescent="0.25">
      <c r="A346" s="193" t="s">
        <v>755</v>
      </c>
      <c r="B346" s="193" t="s">
        <v>756</v>
      </c>
      <c r="C346" s="193" t="s">
        <v>26</v>
      </c>
      <c r="D346" s="254"/>
      <c r="E346" s="200"/>
      <c r="F346" s="200"/>
      <c r="G346" s="200" t="s">
        <v>823</v>
      </c>
      <c r="H346" s="200"/>
      <c r="I346" s="221"/>
      <c r="J346" s="200"/>
      <c r="K346" s="252" t="s">
        <v>824</v>
      </c>
      <c r="L346" s="245">
        <v>44927</v>
      </c>
      <c r="M346" s="245">
        <v>45291</v>
      </c>
      <c r="N346" s="246" t="s">
        <v>23</v>
      </c>
      <c r="O346" s="250">
        <v>21320402.5</v>
      </c>
      <c r="P346" s="248" t="s">
        <v>497</v>
      </c>
    </row>
    <row r="347" spans="1:16" ht="150" x14ac:dyDescent="0.25">
      <c r="A347" s="193" t="s">
        <v>755</v>
      </c>
      <c r="B347" s="193" t="s">
        <v>756</v>
      </c>
      <c r="C347" s="193" t="s">
        <v>26</v>
      </c>
      <c r="D347" s="254"/>
      <c r="E347" s="200"/>
      <c r="F347" s="200"/>
      <c r="G347" s="200"/>
      <c r="H347" s="200"/>
      <c r="I347" s="221"/>
      <c r="J347" s="200"/>
      <c r="K347" s="252" t="s">
        <v>825</v>
      </c>
      <c r="L347" s="245">
        <v>44927</v>
      </c>
      <c r="M347" s="245">
        <v>45291</v>
      </c>
      <c r="N347" s="246" t="s">
        <v>23</v>
      </c>
      <c r="O347" s="250">
        <v>21320402.5</v>
      </c>
      <c r="P347" s="248" t="s">
        <v>497</v>
      </c>
    </row>
    <row r="348" spans="1:16" ht="135" x14ac:dyDescent="0.25">
      <c r="A348" s="193" t="s">
        <v>755</v>
      </c>
      <c r="B348" s="193" t="s">
        <v>756</v>
      </c>
      <c r="C348" s="193" t="s">
        <v>26</v>
      </c>
      <c r="D348" s="254"/>
      <c r="E348" s="200"/>
      <c r="F348" s="200"/>
      <c r="G348" s="200" t="s">
        <v>826</v>
      </c>
      <c r="H348" s="200"/>
      <c r="I348" s="221"/>
      <c r="J348" s="200"/>
      <c r="K348" s="252" t="s">
        <v>827</v>
      </c>
      <c r="L348" s="245">
        <v>44927</v>
      </c>
      <c r="M348" s="245">
        <v>45291</v>
      </c>
      <c r="N348" s="246" t="s">
        <v>23</v>
      </c>
      <c r="O348" s="250">
        <v>29732614.339999996</v>
      </c>
      <c r="P348" s="248" t="s">
        <v>497</v>
      </c>
    </row>
    <row r="349" spans="1:16" ht="195" x14ac:dyDescent="0.25">
      <c r="A349" s="193" t="s">
        <v>755</v>
      </c>
      <c r="B349" s="193" t="s">
        <v>756</v>
      </c>
      <c r="C349" s="193" t="s">
        <v>26</v>
      </c>
      <c r="D349" s="254"/>
      <c r="E349" s="200"/>
      <c r="F349" s="200"/>
      <c r="G349" s="200" t="s">
        <v>828</v>
      </c>
      <c r="H349" s="200"/>
      <c r="I349" s="221"/>
      <c r="J349" s="200"/>
      <c r="K349" s="252" t="s">
        <v>829</v>
      </c>
      <c r="L349" s="245">
        <v>44927</v>
      </c>
      <c r="M349" s="245">
        <v>45291</v>
      </c>
      <c r="N349" s="246" t="s">
        <v>23</v>
      </c>
      <c r="O349" s="250">
        <v>86985000</v>
      </c>
      <c r="P349" s="248" t="s">
        <v>497</v>
      </c>
    </row>
    <row r="350" spans="1:16" ht="240" x14ac:dyDescent="0.25">
      <c r="A350" s="193" t="s">
        <v>755</v>
      </c>
      <c r="B350" s="193" t="s">
        <v>756</v>
      </c>
      <c r="C350" s="193" t="s">
        <v>26</v>
      </c>
      <c r="D350" s="254"/>
      <c r="E350" s="200"/>
      <c r="F350" s="200"/>
      <c r="G350" s="200"/>
      <c r="H350" s="200"/>
      <c r="I350" s="221"/>
      <c r="J350" s="200"/>
      <c r="K350" s="252" t="s">
        <v>830</v>
      </c>
      <c r="L350" s="245">
        <v>44927</v>
      </c>
      <c r="M350" s="245">
        <v>45291</v>
      </c>
      <c r="N350" s="246" t="s">
        <v>23</v>
      </c>
      <c r="O350" s="250">
        <v>380367541</v>
      </c>
      <c r="P350" s="248" t="s">
        <v>497</v>
      </c>
    </row>
    <row r="351" spans="1:16" ht="165" x14ac:dyDescent="0.25">
      <c r="A351" s="193" t="s">
        <v>755</v>
      </c>
      <c r="B351" s="193" t="s">
        <v>756</v>
      </c>
      <c r="C351" s="193" t="s">
        <v>26</v>
      </c>
      <c r="D351" s="254"/>
      <c r="E351" s="200"/>
      <c r="F351" s="200"/>
      <c r="G351" s="200"/>
      <c r="H351" s="200"/>
      <c r="I351" s="221"/>
      <c r="J351" s="200"/>
      <c r="K351" s="252" t="s">
        <v>831</v>
      </c>
      <c r="L351" s="245">
        <v>44927</v>
      </c>
      <c r="M351" s="245">
        <v>45291</v>
      </c>
      <c r="N351" s="246" t="s">
        <v>23</v>
      </c>
      <c r="O351" s="250">
        <v>15000000</v>
      </c>
      <c r="P351" s="248" t="s">
        <v>497</v>
      </c>
    </row>
    <row r="352" spans="1:16" ht="225" x14ac:dyDescent="0.25">
      <c r="A352" s="193" t="s">
        <v>755</v>
      </c>
      <c r="B352" s="193" t="s">
        <v>756</v>
      </c>
      <c r="C352" s="193" t="s">
        <v>26</v>
      </c>
      <c r="D352" s="255"/>
      <c r="E352" s="206"/>
      <c r="F352" s="206"/>
      <c r="G352" s="206"/>
      <c r="H352" s="206"/>
      <c r="I352" s="224"/>
      <c r="J352" s="206"/>
      <c r="K352" s="252" t="s">
        <v>832</v>
      </c>
      <c r="L352" s="245">
        <v>44927</v>
      </c>
      <c r="M352" s="245">
        <v>45291</v>
      </c>
      <c r="N352" s="246" t="s">
        <v>23</v>
      </c>
      <c r="O352" s="250">
        <v>158500000</v>
      </c>
      <c r="P352" s="248" t="s">
        <v>497</v>
      </c>
    </row>
    <row r="353" spans="1:16" ht="120" x14ac:dyDescent="0.25">
      <c r="A353" s="193" t="s">
        <v>755</v>
      </c>
      <c r="B353" s="193" t="s">
        <v>756</v>
      </c>
      <c r="C353" s="193" t="s">
        <v>26</v>
      </c>
      <c r="D353" s="191" t="s">
        <v>833</v>
      </c>
      <c r="E353" s="191" t="s">
        <v>758</v>
      </c>
      <c r="F353" s="191" t="s">
        <v>759</v>
      </c>
      <c r="G353" s="191" t="s">
        <v>834</v>
      </c>
      <c r="H353" s="191" t="s">
        <v>835</v>
      </c>
      <c r="I353" s="243">
        <v>2023002200031</v>
      </c>
      <c r="J353" s="191" t="s">
        <v>836</v>
      </c>
      <c r="K353" s="252" t="s">
        <v>837</v>
      </c>
      <c r="L353" s="245">
        <v>44927</v>
      </c>
      <c r="M353" s="245">
        <v>45291</v>
      </c>
      <c r="N353" s="246" t="s">
        <v>23</v>
      </c>
      <c r="O353" s="250">
        <v>122653796</v>
      </c>
      <c r="P353" s="248" t="s">
        <v>497</v>
      </c>
    </row>
    <row r="354" spans="1:16" ht="225" x14ac:dyDescent="0.25">
      <c r="A354" s="193" t="s">
        <v>755</v>
      </c>
      <c r="B354" s="193" t="s">
        <v>756</v>
      </c>
      <c r="C354" s="193" t="s">
        <v>26</v>
      </c>
      <c r="D354" s="200"/>
      <c r="E354" s="200"/>
      <c r="F354" s="200"/>
      <c r="G354" s="200"/>
      <c r="H354" s="200"/>
      <c r="I354" s="221"/>
      <c r="J354" s="200"/>
      <c r="K354" s="252" t="s">
        <v>838</v>
      </c>
      <c r="L354" s="245">
        <v>44927</v>
      </c>
      <c r="M354" s="245">
        <v>45291</v>
      </c>
      <c r="N354" s="246" t="s">
        <v>23</v>
      </c>
      <c r="O354" s="250">
        <v>86985000</v>
      </c>
      <c r="P354" s="248" t="s">
        <v>497</v>
      </c>
    </row>
    <row r="355" spans="1:16" ht="270" x14ac:dyDescent="0.25">
      <c r="A355" s="193" t="s">
        <v>755</v>
      </c>
      <c r="B355" s="193" t="s">
        <v>756</v>
      </c>
      <c r="C355" s="193" t="s">
        <v>26</v>
      </c>
      <c r="D355" s="200"/>
      <c r="E355" s="200"/>
      <c r="F355" s="200"/>
      <c r="G355" s="200"/>
      <c r="H355" s="200"/>
      <c r="I355" s="221"/>
      <c r="J355" s="200"/>
      <c r="K355" s="252" t="s">
        <v>839</v>
      </c>
      <c r="L355" s="245">
        <v>44927</v>
      </c>
      <c r="M355" s="245">
        <v>45291</v>
      </c>
      <c r="N355" s="246" t="s">
        <v>23</v>
      </c>
      <c r="O355" s="250">
        <v>50479428</v>
      </c>
      <c r="P355" s="248" t="s">
        <v>497</v>
      </c>
    </row>
    <row r="356" spans="1:16" ht="285" x14ac:dyDescent="0.25">
      <c r="A356" s="193" t="s">
        <v>755</v>
      </c>
      <c r="B356" s="193" t="s">
        <v>756</v>
      </c>
      <c r="C356" s="193" t="s">
        <v>26</v>
      </c>
      <c r="D356" s="200"/>
      <c r="E356" s="200"/>
      <c r="F356" s="200"/>
      <c r="G356" s="200"/>
      <c r="H356" s="200"/>
      <c r="I356" s="221"/>
      <c r="J356" s="200"/>
      <c r="K356" s="252" t="s">
        <v>840</v>
      </c>
      <c r="L356" s="245">
        <v>44927</v>
      </c>
      <c r="M356" s="245">
        <v>45291</v>
      </c>
      <c r="N356" s="246" t="s">
        <v>23</v>
      </c>
      <c r="O356" s="250">
        <v>6000000</v>
      </c>
      <c r="P356" s="248" t="s">
        <v>497</v>
      </c>
    </row>
    <row r="357" spans="1:16" ht="120" x14ac:dyDescent="0.25">
      <c r="A357" s="193" t="s">
        <v>755</v>
      </c>
      <c r="B357" s="193" t="s">
        <v>756</v>
      </c>
      <c r="C357" s="193" t="s">
        <v>26</v>
      </c>
      <c r="D357" s="206"/>
      <c r="E357" s="200"/>
      <c r="F357" s="200"/>
      <c r="G357" s="206"/>
      <c r="H357" s="200"/>
      <c r="I357" s="221"/>
      <c r="J357" s="200"/>
      <c r="K357" s="252" t="s">
        <v>837</v>
      </c>
      <c r="L357" s="245">
        <v>44927</v>
      </c>
      <c r="M357" s="245">
        <v>45291</v>
      </c>
      <c r="N357" s="246" t="s">
        <v>23</v>
      </c>
      <c r="O357" s="250">
        <v>10000000</v>
      </c>
      <c r="P357" s="248" t="s">
        <v>497</v>
      </c>
    </row>
    <row r="358" spans="1:16" ht="195" x14ac:dyDescent="0.25">
      <c r="A358" s="193" t="s">
        <v>755</v>
      </c>
      <c r="B358" s="193" t="s">
        <v>756</v>
      </c>
      <c r="C358" s="193" t="s">
        <v>26</v>
      </c>
      <c r="D358" s="191" t="s">
        <v>841</v>
      </c>
      <c r="E358" s="200"/>
      <c r="F358" s="200"/>
      <c r="G358" s="191" t="s">
        <v>780</v>
      </c>
      <c r="H358" s="200"/>
      <c r="I358" s="221"/>
      <c r="J358" s="200"/>
      <c r="K358" s="252" t="s">
        <v>842</v>
      </c>
      <c r="L358" s="245">
        <v>44927</v>
      </c>
      <c r="M358" s="245">
        <v>45291</v>
      </c>
      <c r="N358" s="246" t="s">
        <v>23</v>
      </c>
      <c r="O358" s="250">
        <v>157600000</v>
      </c>
      <c r="P358" s="248" t="s">
        <v>497</v>
      </c>
    </row>
    <row r="359" spans="1:16" ht="75" x14ac:dyDescent="0.25">
      <c r="A359" s="193" t="s">
        <v>755</v>
      </c>
      <c r="B359" s="193" t="s">
        <v>756</v>
      </c>
      <c r="C359" s="193" t="s">
        <v>26</v>
      </c>
      <c r="D359" s="200"/>
      <c r="E359" s="200"/>
      <c r="F359" s="200"/>
      <c r="G359" s="200"/>
      <c r="H359" s="200"/>
      <c r="I359" s="221"/>
      <c r="J359" s="200"/>
      <c r="K359" s="252" t="s">
        <v>843</v>
      </c>
      <c r="L359" s="245">
        <v>44927</v>
      </c>
      <c r="M359" s="245">
        <v>45291</v>
      </c>
      <c r="N359" s="246" t="s">
        <v>23</v>
      </c>
      <c r="O359" s="250">
        <v>59571882</v>
      </c>
      <c r="P359" s="248" t="s">
        <v>497</v>
      </c>
    </row>
    <row r="360" spans="1:16" ht="375" x14ac:dyDescent="0.25">
      <c r="A360" s="193" t="s">
        <v>755</v>
      </c>
      <c r="B360" s="193" t="s">
        <v>756</v>
      </c>
      <c r="C360" s="193" t="s">
        <v>26</v>
      </c>
      <c r="D360" s="200"/>
      <c r="E360" s="200"/>
      <c r="F360" s="200"/>
      <c r="G360" s="200"/>
      <c r="H360" s="200"/>
      <c r="I360" s="221"/>
      <c r="J360" s="200"/>
      <c r="K360" s="252" t="s">
        <v>844</v>
      </c>
      <c r="L360" s="245">
        <v>44927</v>
      </c>
      <c r="M360" s="245">
        <v>45291</v>
      </c>
      <c r="N360" s="246" t="s">
        <v>23</v>
      </c>
      <c r="O360" s="250">
        <v>25239714</v>
      </c>
      <c r="P360" s="248" t="s">
        <v>497</v>
      </c>
    </row>
    <row r="361" spans="1:16" ht="255" x14ac:dyDescent="0.25">
      <c r="A361" s="193" t="s">
        <v>755</v>
      </c>
      <c r="B361" s="193" t="s">
        <v>756</v>
      </c>
      <c r="C361" s="193" t="s">
        <v>26</v>
      </c>
      <c r="D361" s="206"/>
      <c r="E361" s="206"/>
      <c r="F361" s="206"/>
      <c r="G361" s="206"/>
      <c r="H361" s="206"/>
      <c r="I361" s="224"/>
      <c r="J361" s="206"/>
      <c r="K361" s="252" t="s">
        <v>845</v>
      </c>
      <c r="L361" s="245">
        <v>44927</v>
      </c>
      <c r="M361" s="245">
        <v>45291</v>
      </c>
      <c r="N361" s="246" t="s">
        <v>23</v>
      </c>
      <c r="O361" s="250">
        <v>356942000</v>
      </c>
      <c r="P361" s="248" t="s">
        <v>497</v>
      </c>
    </row>
    <row r="362" spans="1:16" ht="210" x14ac:dyDescent="0.25">
      <c r="A362" s="193" t="s">
        <v>755</v>
      </c>
      <c r="B362" s="193" t="s">
        <v>756</v>
      </c>
      <c r="C362" s="193" t="s">
        <v>26</v>
      </c>
      <c r="D362" s="256" t="s">
        <v>846</v>
      </c>
      <c r="E362" s="191" t="s">
        <v>847</v>
      </c>
      <c r="F362" s="191" t="s">
        <v>759</v>
      </c>
      <c r="G362" s="244" t="s">
        <v>780</v>
      </c>
      <c r="H362" s="191" t="s">
        <v>848</v>
      </c>
      <c r="I362" s="243"/>
      <c r="J362" s="191" t="s">
        <v>849</v>
      </c>
      <c r="K362" s="252" t="s">
        <v>850</v>
      </c>
      <c r="L362" s="245">
        <v>44927</v>
      </c>
      <c r="M362" s="245">
        <v>45291</v>
      </c>
      <c r="N362" s="246" t="s">
        <v>23</v>
      </c>
      <c r="O362" s="250">
        <v>29446333</v>
      </c>
      <c r="P362" s="248" t="s">
        <v>497</v>
      </c>
    </row>
    <row r="363" spans="1:16" ht="300" x14ac:dyDescent="0.25">
      <c r="A363" s="193" t="s">
        <v>755</v>
      </c>
      <c r="B363" s="193" t="s">
        <v>756</v>
      </c>
      <c r="C363" s="193" t="s">
        <v>26</v>
      </c>
      <c r="D363" s="220" t="s">
        <v>851</v>
      </c>
      <c r="E363" s="201" t="str">
        <f>IFERROR(VLOOKUP(D363,#REF!,4,FALSE)," ")</f>
        <v xml:space="preserve"> </v>
      </c>
      <c r="F363" s="201" t="b">
        <f>IF(C363="Producto","='Plan_Indicativo '!N2",IF(C363&lt;"Producto",BT362))</f>
        <v>0</v>
      </c>
      <c r="G363" s="220" t="s">
        <v>852</v>
      </c>
      <c r="H363" s="200"/>
      <c r="I363" s="221"/>
      <c r="J363" s="200"/>
      <c r="K363" s="252" t="s">
        <v>853</v>
      </c>
      <c r="L363" s="245">
        <v>44927</v>
      </c>
      <c r="M363" s="245">
        <v>45291</v>
      </c>
      <c r="N363" s="246"/>
      <c r="O363" s="250">
        <v>0</v>
      </c>
      <c r="P363" s="248" t="s">
        <v>499</v>
      </c>
    </row>
    <row r="364" spans="1:16" ht="240" x14ac:dyDescent="0.25">
      <c r="A364" s="193" t="s">
        <v>755</v>
      </c>
      <c r="B364" s="193" t="s">
        <v>756</v>
      </c>
      <c r="C364" s="193" t="s">
        <v>26</v>
      </c>
      <c r="D364" s="223"/>
      <c r="E364" s="201" t="str">
        <f>IFERROR(VLOOKUP(D364,#REF!,4,FALSE)," ")</f>
        <v xml:space="preserve"> </v>
      </c>
      <c r="F364" s="201" t="b">
        <f>IF(C364="Producto","='Plan_Indicativo '!N2",IF(C364&lt;"Producto",BT363))</f>
        <v>0</v>
      </c>
      <c r="G364" s="223"/>
      <c r="H364" s="200"/>
      <c r="I364" s="221"/>
      <c r="J364" s="200"/>
      <c r="K364" s="252" t="s">
        <v>854</v>
      </c>
      <c r="L364" s="245">
        <v>44927</v>
      </c>
      <c r="M364" s="245">
        <v>45291</v>
      </c>
      <c r="N364" s="246" t="s">
        <v>23</v>
      </c>
      <c r="O364" s="250">
        <v>40054196</v>
      </c>
      <c r="P364" s="248" t="s">
        <v>497</v>
      </c>
    </row>
    <row r="365" spans="1:16" ht="195" x14ac:dyDescent="0.25">
      <c r="A365" s="193" t="s">
        <v>755</v>
      </c>
      <c r="B365" s="193" t="s">
        <v>756</v>
      </c>
      <c r="C365" s="193" t="s">
        <v>26</v>
      </c>
      <c r="D365" s="223"/>
      <c r="E365" s="201" t="str">
        <f>IFERROR(VLOOKUP(D365,#REF!,4,FALSE)," ")</f>
        <v xml:space="preserve"> </v>
      </c>
      <c r="F365" s="201" t="b">
        <f>IF(C365="Producto","='Plan_Indicativo '!N2",IF(C365&lt;"Producto",BT364))</f>
        <v>0</v>
      </c>
      <c r="G365" s="223"/>
      <c r="H365" s="200"/>
      <c r="I365" s="221"/>
      <c r="J365" s="200"/>
      <c r="K365" s="252" t="s">
        <v>855</v>
      </c>
      <c r="L365" s="245">
        <v>44927</v>
      </c>
      <c r="M365" s="245">
        <v>45291</v>
      </c>
      <c r="N365" s="246" t="s">
        <v>23</v>
      </c>
      <c r="O365" s="250">
        <v>29446333</v>
      </c>
      <c r="P365" s="248" t="s">
        <v>497</v>
      </c>
    </row>
    <row r="366" spans="1:16" ht="225" x14ac:dyDescent="0.25">
      <c r="A366" s="193" t="s">
        <v>755</v>
      </c>
      <c r="B366" s="193" t="s">
        <v>756</v>
      </c>
      <c r="C366" s="193" t="s">
        <v>26</v>
      </c>
      <c r="D366" s="223"/>
      <c r="E366" s="201" t="str">
        <f>IFERROR(VLOOKUP(D366,#REF!,4,FALSE)," ")</f>
        <v xml:space="preserve"> </v>
      </c>
      <c r="F366" s="201" t="b">
        <f>IF(C366="Producto","='Plan_Indicativo '!N2",IF(C366&lt;"Producto",BT365))</f>
        <v>0</v>
      </c>
      <c r="G366" s="223"/>
      <c r="H366" s="200"/>
      <c r="I366" s="221"/>
      <c r="J366" s="200"/>
      <c r="K366" s="252" t="s">
        <v>856</v>
      </c>
      <c r="L366" s="245">
        <v>44927</v>
      </c>
      <c r="M366" s="245">
        <v>45291</v>
      </c>
      <c r="N366" s="246" t="s">
        <v>23</v>
      </c>
      <c r="O366" s="250">
        <v>79209354</v>
      </c>
      <c r="P366" s="248" t="s">
        <v>497</v>
      </c>
    </row>
    <row r="367" spans="1:16" ht="165" x14ac:dyDescent="0.25">
      <c r="A367" s="193" t="s">
        <v>755</v>
      </c>
      <c r="B367" s="193" t="s">
        <v>756</v>
      </c>
      <c r="C367" s="193" t="s">
        <v>26</v>
      </c>
      <c r="D367" s="223"/>
      <c r="E367" s="201" t="str">
        <f>IFERROR(VLOOKUP(D367,#REF!,4,FALSE)," ")</f>
        <v xml:space="preserve"> </v>
      </c>
      <c r="F367" s="201" t="b">
        <f>IF(C367="Producto","='Plan_Indicativo '!N2",IF(C367&lt;"Producto",BT366))</f>
        <v>0</v>
      </c>
      <c r="G367" s="223"/>
      <c r="H367" s="200"/>
      <c r="I367" s="221"/>
      <c r="J367" s="200"/>
      <c r="K367" s="252" t="s">
        <v>857</v>
      </c>
      <c r="L367" s="245">
        <v>44927</v>
      </c>
      <c r="M367" s="245">
        <v>45291</v>
      </c>
      <c r="N367" s="246" t="s">
        <v>23</v>
      </c>
      <c r="O367" s="250">
        <v>21289940</v>
      </c>
      <c r="P367" s="248" t="s">
        <v>497</v>
      </c>
    </row>
    <row r="368" spans="1:16" ht="210" x14ac:dyDescent="0.25">
      <c r="A368" s="193" t="s">
        <v>755</v>
      </c>
      <c r="B368" s="193" t="s">
        <v>756</v>
      </c>
      <c r="C368" s="193" t="s">
        <v>26</v>
      </c>
      <c r="D368" s="223"/>
      <c r="E368" s="201" t="str">
        <f>IFERROR(VLOOKUP(D368,#REF!,4,FALSE)," ")</f>
        <v xml:space="preserve"> </v>
      </c>
      <c r="F368" s="201" t="b">
        <f>IF(C368="Producto","='Plan_Indicativo '!N2",IF(C368&lt;"Producto",BT367))</f>
        <v>0</v>
      </c>
      <c r="G368" s="223"/>
      <c r="H368" s="200"/>
      <c r="I368" s="221"/>
      <c r="J368" s="200"/>
      <c r="K368" s="252" t="s">
        <v>858</v>
      </c>
      <c r="L368" s="245">
        <v>44927</v>
      </c>
      <c r="M368" s="245">
        <v>45291</v>
      </c>
      <c r="N368" s="246" t="s">
        <v>23</v>
      </c>
      <c r="O368" s="250">
        <v>17000000</v>
      </c>
      <c r="P368" s="248" t="s">
        <v>497</v>
      </c>
    </row>
    <row r="369" spans="1:16" ht="195" x14ac:dyDescent="0.25">
      <c r="A369" s="193" t="s">
        <v>755</v>
      </c>
      <c r="B369" s="193" t="s">
        <v>756</v>
      </c>
      <c r="C369" s="193" t="s">
        <v>26</v>
      </c>
      <c r="D369" s="223"/>
      <c r="E369" s="201" t="str">
        <f>IFERROR(VLOOKUP(D369,#REF!,4,FALSE)," ")</f>
        <v xml:space="preserve"> </v>
      </c>
      <c r="F369" s="201" t="b">
        <f>IF(C369="Producto","='Plan_Indicativo '!N2",IF(C369&lt;"Producto",BT368))</f>
        <v>0</v>
      </c>
      <c r="G369" s="223"/>
      <c r="H369" s="200"/>
      <c r="I369" s="221"/>
      <c r="J369" s="200"/>
      <c r="K369" s="252" t="s">
        <v>859</v>
      </c>
      <c r="L369" s="245">
        <v>44927</v>
      </c>
      <c r="M369" s="245">
        <v>45291</v>
      </c>
      <c r="N369" s="246" t="s">
        <v>23</v>
      </c>
      <c r="O369" s="250">
        <v>25992050</v>
      </c>
      <c r="P369" s="248" t="s">
        <v>497</v>
      </c>
    </row>
    <row r="370" spans="1:16" ht="135" x14ac:dyDescent="0.25">
      <c r="A370" s="193" t="s">
        <v>755</v>
      </c>
      <c r="B370" s="193" t="s">
        <v>756</v>
      </c>
      <c r="C370" s="193" t="s">
        <v>26</v>
      </c>
      <c r="D370" s="223"/>
      <c r="E370" s="201" t="str">
        <f>IFERROR(VLOOKUP(D370,#REF!,4,FALSE)," ")</f>
        <v xml:space="preserve"> </v>
      </c>
      <c r="F370" s="201" t="b">
        <f>IF(C370="Producto","='Plan_Indicativo '!N2",IF(C370&lt;"Producto",BT369))</f>
        <v>0</v>
      </c>
      <c r="G370" s="223"/>
      <c r="H370" s="200"/>
      <c r="I370" s="221"/>
      <c r="J370" s="200"/>
      <c r="K370" s="252" t="s">
        <v>860</v>
      </c>
      <c r="L370" s="245">
        <v>44927</v>
      </c>
      <c r="M370" s="245">
        <v>45291</v>
      </c>
      <c r="N370" s="246" t="s">
        <v>23</v>
      </c>
      <c r="O370" s="250">
        <v>20830201</v>
      </c>
      <c r="P370" s="248" t="s">
        <v>497</v>
      </c>
    </row>
    <row r="371" spans="1:16" ht="195" x14ac:dyDescent="0.25">
      <c r="A371" s="193" t="s">
        <v>755</v>
      </c>
      <c r="B371" s="193" t="s">
        <v>756</v>
      </c>
      <c r="C371" s="193" t="s">
        <v>26</v>
      </c>
      <c r="D371" s="223"/>
      <c r="E371" s="201" t="str">
        <f>IFERROR(VLOOKUP(D371,#REF!,4,FALSE)," ")</f>
        <v xml:space="preserve"> </v>
      </c>
      <c r="F371" s="201" t="b">
        <f>IF(C371="Producto","='Plan_Indicativo '!N2",IF(C371&lt;"Producto",BT370))</f>
        <v>0</v>
      </c>
      <c r="G371" s="223"/>
      <c r="H371" s="200"/>
      <c r="I371" s="221"/>
      <c r="J371" s="200"/>
      <c r="K371" s="252" t="s">
        <v>861</v>
      </c>
      <c r="L371" s="245">
        <v>44927</v>
      </c>
      <c r="M371" s="245">
        <v>45291</v>
      </c>
      <c r="N371" s="246" t="s">
        <v>23</v>
      </c>
      <c r="O371" s="250">
        <v>255080000</v>
      </c>
      <c r="P371" s="248" t="s">
        <v>497</v>
      </c>
    </row>
    <row r="372" spans="1:16" ht="315" x14ac:dyDescent="0.25">
      <c r="A372" s="193" t="s">
        <v>755</v>
      </c>
      <c r="B372" s="193" t="s">
        <v>756</v>
      </c>
      <c r="C372" s="193" t="s">
        <v>26</v>
      </c>
      <c r="D372" s="223"/>
      <c r="E372" s="201" t="str">
        <f>IFERROR(VLOOKUP(D372,#REF!,4,FALSE)," ")</f>
        <v xml:space="preserve"> </v>
      </c>
      <c r="F372" s="201" t="b">
        <f>IF(C372="Producto","='Plan_Indicativo '!N2",IF(C372&lt;"Producto",BT371))</f>
        <v>0</v>
      </c>
      <c r="G372" s="223"/>
      <c r="H372" s="200"/>
      <c r="I372" s="221"/>
      <c r="J372" s="200"/>
      <c r="K372" s="252" t="s">
        <v>862</v>
      </c>
      <c r="L372" s="245">
        <v>44927</v>
      </c>
      <c r="M372" s="245">
        <v>45291</v>
      </c>
      <c r="N372" s="246" t="s">
        <v>23</v>
      </c>
      <c r="O372" s="250">
        <v>369850000</v>
      </c>
      <c r="P372" s="248" t="s">
        <v>497</v>
      </c>
    </row>
    <row r="373" spans="1:16" ht="285" x14ac:dyDescent="0.25">
      <c r="A373" s="193" t="s">
        <v>755</v>
      </c>
      <c r="B373" s="193" t="s">
        <v>756</v>
      </c>
      <c r="C373" s="193" t="s">
        <v>26</v>
      </c>
      <c r="D373" s="226"/>
      <c r="E373" s="201" t="str">
        <f>IFERROR(VLOOKUP(D373,#REF!,4,FALSE)," ")</f>
        <v xml:space="preserve"> </v>
      </c>
      <c r="F373" s="201" t="b">
        <f>IF(C373="Producto","='Plan_Indicativo '!N2",IF(C373&lt;"Producto",BT372))</f>
        <v>0</v>
      </c>
      <c r="G373" s="226"/>
      <c r="H373" s="200"/>
      <c r="I373" s="221"/>
      <c r="J373" s="200"/>
      <c r="K373" s="252" t="s">
        <v>863</v>
      </c>
      <c r="L373" s="245">
        <v>44927</v>
      </c>
      <c r="M373" s="245">
        <v>45291</v>
      </c>
      <c r="N373" s="246" t="s">
        <v>23</v>
      </c>
      <c r="O373" s="250">
        <v>86985000</v>
      </c>
      <c r="P373" s="248" t="s">
        <v>497</v>
      </c>
    </row>
    <row r="374" spans="1:16" ht="255" x14ac:dyDescent="0.25">
      <c r="A374" s="193" t="s">
        <v>755</v>
      </c>
      <c r="B374" s="193" t="s">
        <v>756</v>
      </c>
      <c r="C374" s="193" t="s">
        <v>26</v>
      </c>
      <c r="D374" s="244" t="s">
        <v>851</v>
      </c>
      <c r="E374" s="201" t="str">
        <f>IFERROR(VLOOKUP(D374,#REF!,4,FALSE)," ")</f>
        <v xml:space="preserve"> </v>
      </c>
      <c r="F374" s="201" t="b">
        <f>IF(C374="Producto","='Plan_Indicativo '!N2",IF(C374&lt;"Producto",BT373))</f>
        <v>0</v>
      </c>
      <c r="G374" s="244" t="s">
        <v>852</v>
      </c>
      <c r="H374" s="200"/>
      <c r="I374" s="221"/>
      <c r="J374" s="200"/>
      <c r="K374" s="252" t="s">
        <v>864</v>
      </c>
      <c r="L374" s="245">
        <v>44927</v>
      </c>
      <c r="M374" s="245">
        <v>45291</v>
      </c>
      <c r="N374" s="246" t="s">
        <v>23</v>
      </c>
      <c r="O374" s="250">
        <v>40054196</v>
      </c>
      <c r="P374" s="248" t="s">
        <v>497</v>
      </c>
    </row>
    <row r="375" spans="1:16" ht="210" x14ac:dyDescent="0.25">
      <c r="A375" s="193" t="s">
        <v>755</v>
      </c>
      <c r="B375" s="193" t="s">
        <v>756</v>
      </c>
      <c r="C375" s="193" t="s">
        <v>26</v>
      </c>
      <c r="D375" s="244" t="s">
        <v>865</v>
      </c>
      <c r="E375" s="207" t="str">
        <f>IFERROR(VLOOKUP(D375,#REF!,4,FALSE)," ")</f>
        <v xml:space="preserve"> </v>
      </c>
      <c r="F375" s="207" t="b">
        <f>IF(C375="Producto","='Plan_Indicativo '!N2",IF(C375&lt;"Producto",BT374))</f>
        <v>0</v>
      </c>
      <c r="G375" s="244" t="s">
        <v>780</v>
      </c>
      <c r="H375" s="206"/>
      <c r="I375" s="224"/>
      <c r="J375" s="206"/>
      <c r="K375" s="252" t="s">
        <v>866</v>
      </c>
      <c r="L375" s="245">
        <v>44927</v>
      </c>
      <c r="M375" s="245">
        <v>45291</v>
      </c>
      <c r="N375" s="246" t="s">
        <v>23</v>
      </c>
      <c r="O375" s="250">
        <v>29446333</v>
      </c>
      <c r="P375" s="248" t="s">
        <v>497</v>
      </c>
    </row>
    <row r="376" spans="1:16" ht="165" x14ac:dyDescent="0.25">
      <c r="A376" s="193" t="s">
        <v>755</v>
      </c>
      <c r="B376" s="193" t="s">
        <v>756</v>
      </c>
      <c r="C376" s="193" t="s">
        <v>26</v>
      </c>
      <c r="D376" s="191" t="s">
        <v>867</v>
      </c>
      <c r="E376" s="191" t="s">
        <v>847</v>
      </c>
      <c r="F376" s="191" t="s">
        <v>759</v>
      </c>
      <c r="G376" s="191" t="s">
        <v>868</v>
      </c>
      <c r="H376" s="191" t="s">
        <v>869</v>
      </c>
      <c r="I376" s="218"/>
      <c r="J376" s="191" t="s">
        <v>870</v>
      </c>
      <c r="K376" s="252" t="s">
        <v>871</v>
      </c>
      <c r="L376" s="245">
        <v>44927</v>
      </c>
      <c r="M376" s="245">
        <v>45291</v>
      </c>
      <c r="N376" s="246" t="s">
        <v>23</v>
      </c>
      <c r="O376" s="250">
        <v>132923532</v>
      </c>
      <c r="P376" s="248" t="s">
        <v>497</v>
      </c>
    </row>
    <row r="377" spans="1:16" ht="120" x14ac:dyDescent="0.25">
      <c r="A377" s="193" t="s">
        <v>755</v>
      </c>
      <c r="B377" s="193" t="s">
        <v>756</v>
      </c>
      <c r="C377" s="193" t="s">
        <v>26</v>
      </c>
      <c r="D377" s="200"/>
      <c r="E377" s="200"/>
      <c r="F377" s="200"/>
      <c r="G377" s="200"/>
      <c r="H377" s="200"/>
      <c r="I377" s="221"/>
      <c r="J377" s="200"/>
      <c r="K377" s="252" t="s">
        <v>872</v>
      </c>
      <c r="L377" s="245">
        <v>44927</v>
      </c>
      <c r="M377" s="245">
        <v>45291</v>
      </c>
      <c r="N377" s="246" t="s">
        <v>23</v>
      </c>
      <c r="O377" s="250">
        <v>5000000</v>
      </c>
      <c r="P377" s="248" t="s">
        <v>497</v>
      </c>
    </row>
    <row r="378" spans="1:16" ht="180" x14ac:dyDescent="0.25">
      <c r="A378" s="193" t="s">
        <v>755</v>
      </c>
      <c r="B378" s="193" t="s">
        <v>756</v>
      </c>
      <c r="C378" s="193" t="s">
        <v>26</v>
      </c>
      <c r="D378" s="200"/>
      <c r="E378" s="200"/>
      <c r="F378" s="200"/>
      <c r="G378" s="200"/>
      <c r="H378" s="200"/>
      <c r="I378" s="221"/>
      <c r="J378" s="200"/>
      <c r="K378" s="252" t="s">
        <v>873</v>
      </c>
      <c r="L378" s="245">
        <v>44927</v>
      </c>
      <c r="M378" s="245">
        <v>45291</v>
      </c>
      <c r="N378" s="246" t="s">
        <v>23</v>
      </c>
      <c r="O378" s="250">
        <v>192836913</v>
      </c>
      <c r="P378" s="248" t="s">
        <v>497</v>
      </c>
    </row>
    <row r="379" spans="1:16" ht="120" x14ac:dyDescent="0.25">
      <c r="A379" s="193" t="s">
        <v>755</v>
      </c>
      <c r="B379" s="193" t="s">
        <v>756</v>
      </c>
      <c r="C379" s="193" t="s">
        <v>26</v>
      </c>
      <c r="D379" s="206"/>
      <c r="E379" s="206"/>
      <c r="F379" s="206"/>
      <c r="G379" s="206"/>
      <c r="H379" s="206"/>
      <c r="I379" s="224"/>
      <c r="J379" s="206"/>
      <c r="K379" s="252" t="s">
        <v>874</v>
      </c>
      <c r="L379" s="245">
        <v>44927</v>
      </c>
      <c r="M379" s="245">
        <v>45291</v>
      </c>
      <c r="N379" s="246" t="s">
        <v>23</v>
      </c>
      <c r="O379" s="250">
        <v>86985000</v>
      </c>
      <c r="P379" s="248" t="s">
        <v>497</v>
      </c>
    </row>
    <row r="380" spans="1:16" ht="285" x14ac:dyDescent="0.25">
      <c r="A380" s="193" t="s">
        <v>755</v>
      </c>
      <c r="B380" s="193" t="s">
        <v>756</v>
      </c>
      <c r="C380" s="193" t="s">
        <v>26</v>
      </c>
      <c r="D380" s="257" t="s">
        <v>875</v>
      </c>
      <c r="E380" s="191" t="s">
        <v>847</v>
      </c>
      <c r="F380" s="191" t="s">
        <v>759</v>
      </c>
      <c r="G380" s="258" t="s">
        <v>876</v>
      </c>
      <c r="H380" s="191" t="s">
        <v>877</v>
      </c>
      <c r="I380" s="243">
        <v>2023002200030</v>
      </c>
      <c r="J380" s="191" t="s">
        <v>878</v>
      </c>
      <c r="K380" s="259" t="s">
        <v>879</v>
      </c>
      <c r="L380" s="245">
        <v>44927</v>
      </c>
      <c r="M380" s="245">
        <v>45291</v>
      </c>
      <c r="N380" s="246" t="s">
        <v>23</v>
      </c>
      <c r="O380" s="260">
        <v>75755634.030000001</v>
      </c>
      <c r="P380" s="248" t="s">
        <v>497</v>
      </c>
    </row>
    <row r="381" spans="1:16" ht="285" x14ac:dyDescent="0.25">
      <c r="A381" s="193" t="s">
        <v>755</v>
      </c>
      <c r="B381" s="193" t="s">
        <v>756</v>
      </c>
      <c r="C381" s="193" t="s">
        <v>26</v>
      </c>
      <c r="D381" s="257"/>
      <c r="E381" s="201"/>
      <c r="F381" s="201"/>
      <c r="G381" s="258"/>
      <c r="H381" s="200"/>
      <c r="I381" s="221"/>
      <c r="J381" s="200"/>
      <c r="K381" s="252" t="s">
        <v>880</v>
      </c>
      <c r="L381" s="245">
        <v>44927</v>
      </c>
      <c r="M381" s="245">
        <v>45291</v>
      </c>
      <c r="N381" s="246" t="s">
        <v>23</v>
      </c>
      <c r="O381" s="250">
        <v>30593796</v>
      </c>
      <c r="P381" s="248" t="s">
        <v>497</v>
      </c>
    </row>
    <row r="382" spans="1:16" ht="180" x14ac:dyDescent="0.25">
      <c r="A382" s="193" t="s">
        <v>755</v>
      </c>
      <c r="B382" s="193" t="s">
        <v>756</v>
      </c>
      <c r="C382" s="193" t="s">
        <v>26</v>
      </c>
      <c r="D382" s="257"/>
      <c r="E382" s="201"/>
      <c r="F382" s="201"/>
      <c r="G382" s="258"/>
      <c r="H382" s="200"/>
      <c r="I382" s="221"/>
      <c r="J382" s="200"/>
      <c r="K382" s="252" t="s">
        <v>881</v>
      </c>
      <c r="L382" s="245">
        <v>44927</v>
      </c>
      <c r="M382" s="245">
        <v>45291</v>
      </c>
      <c r="N382" s="246" t="s">
        <v>23</v>
      </c>
      <c r="O382" s="250">
        <v>280432044.26999998</v>
      </c>
      <c r="P382" s="248" t="s">
        <v>497</v>
      </c>
    </row>
    <row r="383" spans="1:16" ht="165" x14ac:dyDescent="0.25">
      <c r="A383" s="193" t="s">
        <v>755</v>
      </c>
      <c r="B383" s="193" t="s">
        <v>756</v>
      </c>
      <c r="C383" s="193" t="s">
        <v>26</v>
      </c>
      <c r="D383" s="257"/>
      <c r="E383" s="201"/>
      <c r="F383" s="201"/>
      <c r="G383" s="258"/>
      <c r="H383" s="200"/>
      <c r="I383" s="221"/>
      <c r="J383" s="200"/>
      <c r="K383" s="252" t="s">
        <v>882</v>
      </c>
      <c r="L383" s="245">
        <v>44927</v>
      </c>
      <c r="M383" s="245">
        <v>45291</v>
      </c>
      <c r="N383" s="246" t="s">
        <v>23</v>
      </c>
      <c r="O383" s="250">
        <v>225526000</v>
      </c>
      <c r="P383" s="248" t="s">
        <v>497</v>
      </c>
    </row>
    <row r="384" spans="1:16" ht="120" x14ac:dyDescent="0.25">
      <c r="A384" s="193" t="s">
        <v>755</v>
      </c>
      <c r="B384" s="193" t="s">
        <v>756</v>
      </c>
      <c r="C384" s="193" t="s">
        <v>26</v>
      </c>
      <c r="D384" s="261"/>
      <c r="E384" s="201"/>
      <c r="F384" s="201"/>
      <c r="G384" s="258"/>
      <c r="H384" s="200"/>
      <c r="I384" s="221"/>
      <c r="J384" s="200"/>
      <c r="K384" s="252" t="s">
        <v>883</v>
      </c>
      <c r="L384" s="245">
        <v>44927</v>
      </c>
      <c r="M384" s="245">
        <v>45291</v>
      </c>
      <c r="N384" s="246" t="s">
        <v>23</v>
      </c>
      <c r="O384" s="250">
        <v>86985000</v>
      </c>
      <c r="P384" s="248" t="s">
        <v>497</v>
      </c>
    </row>
    <row r="385" spans="1:16" ht="300" x14ac:dyDescent="0.25">
      <c r="A385" s="193" t="s">
        <v>755</v>
      </c>
      <c r="B385" s="193" t="s">
        <v>756</v>
      </c>
      <c r="C385" s="193" t="s">
        <v>26</v>
      </c>
      <c r="D385" s="191" t="s">
        <v>884</v>
      </c>
      <c r="E385" s="201"/>
      <c r="F385" s="201"/>
      <c r="G385" s="191" t="s">
        <v>885</v>
      </c>
      <c r="H385" s="200"/>
      <c r="I385" s="221"/>
      <c r="J385" s="200"/>
      <c r="K385" s="252" t="s">
        <v>886</v>
      </c>
      <c r="L385" s="245">
        <v>44927</v>
      </c>
      <c r="M385" s="245">
        <v>45291</v>
      </c>
      <c r="N385" s="246" t="s">
        <v>23</v>
      </c>
      <c r="O385" s="250">
        <v>18000000</v>
      </c>
      <c r="P385" s="248" t="s">
        <v>497</v>
      </c>
    </row>
    <row r="386" spans="1:16" ht="285" x14ac:dyDescent="0.25">
      <c r="A386" s="193" t="s">
        <v>755</v>
      </c>
      <c r="B386" s="193" t="s">
        <v>756</v>
      </c>
      <c r="C386" s="193" t="s">
        <v>26</v>
      </c>
      <c r="D386" s="206"/>
      <c r="E386" s="207"/>
      <c r="F386" s="207"/>
      <c r="G386" s="206"/>
      <c r="H386" s="206"/>
      <c r="I386" s="224"/>
      <c r="J386" s="206"/>
      <c r="K386" s="252" t="s">
        <v>887</v>
      </c>
      <c r="L386" s="245">
        <v>44927</v>
      </c>
      <c r="M386" s="245">
        <v>45291</v>
      </c>
      <c r="N386" s="246" t="s">
        <v>23</v>
      </c>
      <c r="O386" s="250">
        <v>30593796</v>
      </c>
      <c r="P386" s="248" t="s">
        <v>497</v>
      </c>
    </row>
    <row r="387" spans="1:16" ht="240" x14ac:dyDescent="0.25">
      <c r="A387" s="193" t="s">
        <v>755</v>
      </c>
      <c r="B387" s="193" t="s">
        <v>756</v>
      </c>
      <c r="C387" s="193" t="s">
        <v>26</v>
      </c>
      <c r="D387" s="191" t="s">
        <v>888</v>
      </c>
      <c r="E387" s="191" t="s">
        <v>847</v>
      </c>
      <c r="F387" s="191" t="s">
        <v>759</v>
      </c>
      <c r="G387" s="191" t="s">
        <v>889</v>
      </c>
      <c r="H387" s="191" t="s">
        <v>890</v>
      </c>
      <c r="I387" s="243">
        <v>2023002200017</v>
      </c>
      <c r="J387" s="191" t="s">
        <v>891</v>
      </c>
      <c r="K387" s="252" t="s">
        <v>892</v>
      </c>
      <c r="L387" s="245">
        <v>44927</v>
      </c>
      <c r="M387" s="245">
        <v>45291</v>
      </c>
      <c r="N387" s="246" t="s">
        <v>23</v>
      </c>
      <c r="O387" s="250">
        <v>11544171.899</v>
      </c>
      <c r="P387" s="248" t="s">
        <v>497</v>
      </c>
    </row>
    <row r="388" spans="1:16" ht="240" x14ac:dyDescent="0.25">
      <c r="A388" s="193" t="s">
        <v>755</v>
      </c>
      <c r="B388" s="193" t="s">
        <v>756</v>
      </c>
      <c r="C388" s="193" t="s">
        <v>26</v>
      </c>
      <c r="D388" s="200"/>
      <c r="E388" s="200"/>
      <c r="F388" s="200"/>
      <c r="G388" s="200"/>
      <c r="H388" s="200"/>
      <c r="I388" s="249"/>
      <c r="J388" s="200"/>
      <c r="K388" s="252" t="s">
        <v>893</v>
      </c>
      <c r="L388" s="245">
        <v>44927</v>
      </c>
      <c r="M388" s="245">
        <v>45291</v>
      </c>
      <c r="N388" s="246" t="s">
        <v>23</v>
      </c>
      <c r="O388" s="250">
        <v>17099452.663999997</v>
      </c>
      <c r="P388" s="248" t="s">
        <v>497</v>
      </c>
    </row>
    <row r="389" spans="1:16" ht="240" x14ac:dyDescent="0.25">
      <c r="A389" s="193" t="s">
        <v>755</v>
      </c>
      <c r="B389" s="193" t="s">
        <v>756</v>
      </c>
      <c r="C389" s="193" t="s">
        <v>26</v>
      </c>
      <c r="D389" s="200"/>
      <c r="E389" s="200"/>
      <c r="F389" s="200"/>
      <c r="G389" s="200"/>
      <c r="H389" s="200"/>
      <c r="I389" s="249"/>
      <c r="J389" s="200"/>
      <c r="K389" s="252" t="s">
        <v>894</v>
      </c>
      <c r="L389" s="245">
        <v>44927</v>
      </c>
      <c r="M389" s="245">
        <v>45291</v>
      </c>
      <c r="N389" s="246" t="s">
        <v>23</v>
      </c>
      <c r="O389" s="250">
        <v>20000000</v>
      </c>
      <c r="P389" s="248" t="s">
        <v>497</v>
      </c>
    </row>
    <row r="390" spans="1:16" ht="180" x14ac:dyDescent="0.25">
      <c r="A390" s="193" t="s">
        <v>755</v>
      </c>
      <c r="B390" s="193" t="s">
        <v>756</v>
      </c>
      <c r="C390" s="193" t="s">
        <v>26</v>
      </c>
      <c r="D390" s="200"/>
      <c r="E390" s="200"/>
      <c r="F390" s="200"/>
      <c r="G390" s="200"/>
      <c r="H390" s="200"/>
      <c r="I390" s="249"/>
      <c r="J390" s="200"/>
      <c r="K390" s="252" t="s">
        <v>895</v>
      </c>
      <c r="L390" s="245">
        <v>44927</v>
      </c>
      <c r="M390" s="245">
        <v>45291</v>
      </c>
      <c r="N390" s="246" t="s">
        <v>23</v>
      </c>
      <c r="O390" s="250">
        <v>16808677.958999999</v>
      </c>
      <c r="P390" s="248" t="s">
        <v>497</v>
      </c>
    </row>
    <row r="391" spans="1:16" ht="255" x14ac:dyDescent="0.25">
      <c r="A391" s="193" t="s">
        <v>755</v>
      </c>
      <c r="B391" s="193" t="s">
        <v>756</v>
      </c>
      <c r="C391" s="193" t="s">
        <v>26</v>
      </c>
      <c r="D391" s="200"/>
      <c r="E391" s="200"/>
      <c r="F391" s="200"/>
      <c r="G391" s="200"/>
      <c r="H391" s="200"/>
      <c r="I391" s="249"/>
      <c r="J391" s="200"/>
      <c r="K391" s="252" t="s">
        <v>896</v>
      </c>
      <c r="L391" s="245">
        <v>44927</v>
      </c>
      <c r="M391" s="245">
        <v>45291</v>
      </c>
      <c r="N391" s="246" t="s">
        <v>23</v>
      </c>
      <c r="O391" s="250">
        <v>95613692.223999992</v>
      </c>
      <c r="P391" s="248" t="s">
        <v>497</v>
      </c>
    </row>
    <row r="392" spans="1:16" ht="240" x14ac:dyDescent="0.25">
      <c r="A392" s="193" t="s">
        <v>755</v>
      </c>
      <c r="B392" s="193" t="s">
        <v>756</v>
      </c>
      <c r="C392" s="193" t="s">
        <v>26</v>
      </c>
      <c r="D392" s="200"/>
      <c r="E392" s="200"/>
      <c r="F392" s="200"/>
      <c r="G392" s="200"/>
      <c r="H392" s="200"/>
      <c r="I392" s="249"/>
      <c r="J392" s="200"/>
      <c r="K392" s="252" t="s">
        <v>897</v>
      </c>
      <c r="L392" s="245">
        <v>44927</v>
      </c>
      <c r="M392" s="245">
        <v>45291</v>
      </c>
      <c r="N392" s="246" t="s">
        <v>23</v>
      </c>
      <c r="O392" s="250">
        <v>6309928.5</v>
      </c>
      <c r="P392" s="248" t="s">
        <v>497</v>
      </c>
    </row>
    <row r="393" spans="1:16" ht="180" x14ac:dyDescent="0.25">
      <c r="A393" s="193" t="s">
        <v>755</v>
      </c>
      <c r="B393" s="193" t="s">
        <v>756</v>
      </c>
      <c r="C393" s="193" t="s">
        <v>26</v>
      </c>
      <c r="D393" s="200"/>
      <c r="E393" s="200"/>
      <c r="F393" s="200"/>
      <c r="G393" s="200"/>
      <c r="H393" s="200"/>
      <c r="I393" s="249"/>
      <c r="J393" s="200"/>
      <c r="K393" s="252" t="s">
        <v>898</v>
      </c>
      <c r="L393" s="245">
        <v>44927</v>
      </c>
      <c r="M393" s="245">
        <v>45291</v>
      </c>
      <c r="N393" s="246" t="s">
        <v>23</v>
      </c>
      <c r="O393" s="250">
        <v>19492307.274</v>
      </c>
      <c r="P393" s="248" t="s">
        <v>497</v>
      </c>
    </row>
    <row r="394" spans="1:16" ht="225" x14ac:dyDescent="0.25">
      <c r="A394" s="193" t="s">
        <v>755</v>
      </c>
      <c r="B394" s="193" t="s">
        <v>756</v>
      </c>
      <c r="C394" s="193" t="s">
        <v>26</v>
      </c>
      <c r="D394" s="206"/>
      <c r="E394" s="200"/>
      <c r="F394" s="200"/>
      <c r="G394" s="206"/>
      <c r="H394" s="200"/>
      <c r="I394" s="249"/>
      <c r="J394" s="200"/>
      <c r="K394" s="252" t="s">
        <v>899</v>
      </c>
      <c r="L394" s="245">
        <v>44927</v>
      </c>
      <c r="M394" s="245">
        <v>45291</v>
      </c>
      <c r="N394" s="246" t="s">
        <v>23</v>
      </c>
      <c r="O394" s="250">
        <v>86985000</v>
      </c>
      <c r="P394" s="248" t="s">
        <v>497</v>
      </c>
    </row>
    <row r="395" spans="1:16" ht="255" x14ac:dyDescent="0.25">
      <c r="A395" s="193" t="s">
        <v>755</v>
      </c>
      <c r="B395" s="193" t="s">
        <v>756</v>
      </c>
      <c r="C395" s="193" t="s">
        <v>26</v>
      </c>
      <c r="D395" s="191" t="s">
        <v>900</v>
      </c>
      <c r="E395" s="200"/>
      <c r="F395" s="200"/>
      <c r="G395" s="191" t="s">
        <v>901</v>
      </c>
      <c r="H395" s="200"/>
      <c r="I395" s="249"/>
      <c r="J395" s="200"/>
      <c r="K395" s="252" t="s">
        <v>902</v>
      </c>
      <c r="L395" s="245">
        <v>44927</v>
      </c>
      <c r="M395" s="245">
        <v>45291</v>
      </c>
      <c r="N395" s="246" t="s">
        <v>23</v>
      </c>
      <c r="O395" s="250">
        <v>286782000</v>
      </c>
      <c r="P395" s="248" t="s">
        <v>497</v>
      </c>
    </row>
    <row r="396" spans="1:16" ht="135" x14ac:dyDescent="0.25">
      <c r="A396" s="193" t="s">
        <v>755</v>
      </c>
      <c r="B396" s="193" t="s">
        <v>756</v>
      </c>
      <c r="C396" s="193" t="s">
        <v>26</v>
      </c>
      <c r="D396" s="200"/>
      <c r="E396" s="200"/>
      <c r="F396" s="200"/>
      <c r="G396" s="200"/>
      <c r="H396" s="200"/>
      <c r="I396" s="249"/>
      <c r="J396" s="200"/>
      <c r="K396" s="252" t="s">
        <v>903</v>
      </c>
      <c r="L396" s="245">
        <v>44927</v>
      </c>
      <c r="M396" s="245">
        <v>45291</v>
      </c>
      <c r="N396" s="246" t="s">
        <v>23</v>
      </c>
      <c r="O396" s="250">
        <v>34394555.826666668</v>
      </c>
      <c r="P396" s="248" t="s">
        <v>497</v>
      </c>
    </row>
    <row r="397" spans="1:16" ht="120" x14ac:dyDescent="0.25">
      <c r="A397" s="193" t="s">
        <v>755</v>
      </c>
      <c r="B397" s="193" t="s">
        <v>756</v>
      </c>
      <c r="C397" s="193" t="s">
        <v>26</v>
      </c>
      <c r="D397" s="200"/>
      <c r="E397" s="200"/>
      <c r="F397" s="200"/>
      <c r="G397" s="200"/>
      <c r="H397" s="200"/>
      <c r="I397" s="249"/>
      <c r="J397" s="200"/>
      <c r="K397" s="252" t="s">
        <v>904</v>
      </c>
      <c r="L397" s="245">
        <v>44927</v>
      </c>
      <c r="M397" s="245">
        <v>45291</v>
      </c>
      <c r="N397" s="246" t="s">
        <v>23</v>
      </c>
      <c r="O397" s="250">
        <v>34394555.826666668</v>
      </c>
      <c r="P397" s="248" t="s">
        <v>497</v>
      </c>
    </row>
    <row r="398" spans="1:16" ht="195" x14ac:dyDescent="0.25">
      <c r="A398" s="193" t="s">
        <v>755</v>
      </c>
      <c r="B398" s="193" t="s">
        <v>756</v>
      </c>
      <c r="C398" s="193" t="s">
        <v>26</v>
      </c>
      <c r="D398" s="200"/>
      <c r="E398" s="200"/>
      <c r="F398" s="200"/>
      <c r="G398" s="200"/>
      <c r="H398" s="200"/>
      <c r="I398" s="249"/>
      <c r="J398" s="200"/>
      <c r="K398" s="252" t="s">
        <v>905</v>
      </c>
      <c r="L398" s="245">
        <v>44927</v>
      </c>
      <c r="M398" s="245">
        <v>45291</v>
      </c>
      <c r="N398" s="246" t="s">
        <v>23</v>
      </c>
      <c r="O398" s="250">
        <v>34394555.826666668</v>
      </c>
      <c r="P398" s="248" t="s">
        <v>497</v>
      </c>
    </row>
    <row r="399" spans="1:16" ht="165" x14ac:dyDescent="0.25">
      <c r="A399" s="193" t="s">
        <v>755</v>
      </c>
      <c r="B399" s="193" t="s">
        <v>756</v>
      </c>
      <c r="C399" s="193" t="s">
        <v>26</v>
      </c>
      <c r="D399" s="206"/>
      <c r="E399" s="206" t="str">
        <f>IFERROR(VLOOKUP(D399,#REF!,4,FALSE)," ")</f>
        <v xml:space="preserve"> </v>
      </c>
      <c r="F399" s="206" t="b">
        <f>IF(C399="Producto","='Plan_Indicativo '!N2",IF(C399&lt;"Producto",BT387))</f>
        <v>0</v>
      </c>
      <c r="G399" s="206" t="str">
        <f>IFERROR(VLOOKUP(D399,#REF!,12,FALSE)," ")</f>
        <v xml:space="preserve"> </v>
      </c>
      <c r="H399" s="206"/>
      <c r="I399" s="251"/>
      <c r="J399" s="206"/>
      <c r="K399" s="252" t="s">
        <v>906</v>
      </c>
      <c r="L399" s="245">
        <v>44927</v>
      </c>
      <c r="M399" s="245">
        <v>45291</v>
      </c>
      <c r="N399" s="246" t="s">
        <v>23</v>
      </c>
      <c r="O399" s="250">
        <v>19000000</v>
      </c>
      <c r="P399" s="248" t="s">
        <v>497</v>
      </c>
    </row>
    <row r="400" spans="1:16" ht="150" x14ac:dyDescent="0.25">
      <c r="A400" s="193" t="s">
        <v>755</v>
      </c>
      <c r="B400" s="193" t="s">
        <v>756</v>
      </c>
      <c r="C400" s="193" t="s">
        <v>26</v>
      </c>
      <c r="D400" s="191" t="s">
        <v>907</v>
      </c>
      <c r="E400" s="191" t="s">
        <v>847</v>
      </c>
      <c r="F400" s="191" t="s">
        <v>759</v>
      </c>
      <c r="G400" s="191" t="s">
        <v>908</v>
      </c>
      <c r="H400" s="191" t="s">
        <v>909</v>
      </c>
      <c r="I400" s="218">
        <v>2023002200019</v>
      </c>
      <c r="J400" s="191" t="s">
        <v>910</v>
      </c>
      <c r="K400" s="252" t="s">
        <v>911</v>
      </c>
      <c r="L400" s="245">
        <v>44927</v>
      </c>
      <c r="M400" s="245">
        <v>45291</v>
      </c>
      <c r="N400" s="246" t="s">
        <v>23</v>
      </c>
      <c r="O400" s="250">
        <v>80000000</v>
      </c>
      <c r="P400" s="248" t="s">
        <v>497</v>
      </c>
    </row>
    <row r="401" spans="1:16" ht="150" x14ac:dyDescent="0.25">
      <c r="A401" s="193" t="s">
        <v>755</v>
      </c>
      <c r="B401" s="193" t="s">
        <v>756</v>
      </c>
      <c r="C401" s="193" t="s">
        <v>26</v>
      </c>
      <c r="D401" s="200"/>
      <c r="E401" s="200"/>
      <c r="F401" s="200"/>
      <c r="G401" s="200"/>
      <c r="H401" s="200"/>
      <c r="I401" s="221"/>
      <c r="J401" s="200"/>
      <c r="K401" s="252" t="s">
        <v>912</v>
      </c>
      <c r="L401" s="245">
        <v>44927</v>
      </c>
      <c r="M401" s="245">
        <v>45291</v>
      </c>
      <c r="N401" s="246" t="s">
        <v>23</v>
      </c>
      <c r="O401" s="250">
        <v>163539755.55500001</v>
      </c>
      <c r="P401" s="248" t="s">
        <v>497</v>
      </c>
    </row>
    <row r="402" spans="1:16" ht="210" x14ac:dyDescent="0.25">
      <c r="A402" s="193" t="s">
        <v>755</v>
      </c>
      <c r="B402" s="193" t="s">
        <v>756</v>
      </c>
      <c r="C402" s="193" t="s">
        <v>26</v>
      </c>
      <c r="D402" s="200"/>
      <c r="E402" s="200"/>
      <c r="F402" s="200"/>
      <c r="G402" s="200"/>
      <c r="H402" s="200"/>
      <c r="I402" s="221"/>
      <c r="J402" s="200"/>
      <c r="K402" s="252" t="s">
        <v>913</v>
      </c>
      <c r="L402" s="245">
        <v>44927</v>
      </c>
      <c r="M402" s="245">
        <v>45291</v>
      </c>
      <c r="N402" s="246" t="s">
        <v>23</v>
      </c>
      <c r="O402" s="250">
        <v>110539755.55500001</v>
      </c>
      <c r="P402" s="248" t="s">
        <v>497</v>
      </c>
    </row>
    <row r="403" spans="1:16" ht="165" x14ac:dyDescent="0.25">
      <c r="A403" s="193" t="s">
        <v>755</v>
      </c>
      <c r="B403" s="193" t="s">
        <v>756</v>
      </c>
      <c r="C403" s="193" t="s">
        <v>26</v>
      </c>
      <c r="D403" s="200"/>
      <c r="E403" s="200"/>
      <c r="F403" s="200"/>
      <c r="G403" s="200"/>
      <c r="H403" s="200"/>
      <c r="I403" s="221"/>
      <c r="J403" s="200"/>
      <c r="K403" s="252" t="s">
        <v>914</v>
      </c>
      <c r="L403" s="245">
        <v>44927</v>
      </c>
      <c r="M403" s="245">
        <v>45291</v>
      </c>
      <c r="N403" s="246" t="s">
        <v>23</v>
      </c>
      <c r="O403" s="250">
        <v>86985000</v>
      </c>
      <c r="P403" s="248" t="s">
        <v>497</v>
      </c>
    </row>
    <row r="404" spans="1:16" ht="285" x14ac:dyDescent="0.25">
      <c r="A404" s="193" t="s">
        <v>755</v>
      </c>
      <c r="B404" s="193" t="s">
        <v>756</v>
      </c>
      <c r="C404" s="193" t="s">
        <v>26</v>
      </c>
      <c r="D404" s="200"/>
      <c r="E404" s="200"/>
      <c r="F404" s="200"/>
      <c r="G404" s="200"/>
      <c r="H404" s="200"/>
      <c r="I404" s="221"/>
      <c r="J404" s="200"/>
      <c r="K404" s="252" t="s">
        <v>915</v>
      </c>
      <c r="L404" s="245">
        <v>44927</v>
      </c>
      <c r="M404" s="245">
        <v>45291</v>
      </c>
      <c r="N404" s="246" t="s">
        <v>23</v>
      </c>
      <c r="O404" s="250">
        <v>110539755.55500001</v>
      </c>
      <c r="P404" s="248" t="s">
        <v>497</v>
      </c>
    </row>
    <row r="405" spans="1:16" ht="225" x14ac:dyDescent="0.25">
      <c r="A405" s="193" t="s">
        <v>755</v>
      </c>
      <c r="B405" s="193" t="s">
        <v>756</v>
      </c>
      <c r="C405" s="193" t="s">
        <v>26</v>
      </c>
      <c r="D405" s="200"/>
      <c r="E405" s="200"/>
      <c r="F405" s="200"/>
      <c r="G405" s="200"/>
      <c r="H405" s="200"/>
      <c r="I405" s="221"/>
      <c r="J405" s="200"/>
      <c r="K405" s="252" t="s">
        <v>916</v>
      </c>
      <c r="L405" s="245">
        <v>44927</v>
      </c>
      <c r="M405" s="245">
        <v>45291</v>
      </c>
      <c r="N405" s="246" t="s">
        <v>23</v>
      </c>
      <c r="O405" s="250">
        <v>110539755.55500001</v>
      </c>
      <c r="P405" s="248" t="s">
        <v>497</v>
      </c>
    </row>
    <row r="406" spans="1:16" ht="150" x14ac:dyDescent="0.25">
      <c r="A406" s="193" t="s">
        <v>755</v>
      </c>
      <c r="B406" s="193" t="s">
        <v>756</v>
      </c>
      <c r="C406" s="193" t="s">
        <v>26</v>
      </c>
      <c r="D406" s="200"/>
      <c r="E406" s="200"/>
      <c r="F406" s="200"/>
      <c r="G406" s="200"/>
      <c r="H406" s="200"/>
      <c r="I406" s="221"/>
      <c r="J406" s="200"/>
      <c r="K406" s="252" t="s">
        <v>917</v>
      </c>
      <c r="L406" s="245">
        <v>44927</v>
      </c>
      <c r="M406" s="245">
        <v>45291</v>
      </c>
      <c r="N406" s="246" t="s">
        <v>23</v>
      </c>
      <c r="O406" s="250">
        <v>110539755.55500001</v>
      </c>
      <c r="P406" s="248" t="s">
        <v>497</v>
      </c>
    </row>
    <row r="407" spans="1:16" ht="195" x14ac:dyDescent="0.25">
      <c r="A407" s="193" t="s">
        <v>755</v>
      </c>
      <c r="B407" s="193" t="s">
        <v>756</v>
      </c>
      <c r="C407" s="193" t="s">
        <v>26</v>
      </c>
      <c r="D407" s="200"/>
      <c r="E407" s="200"/>
      <c r="F407" s="200"/>
      <c r="G407" s="200"/>
      <c r="H407" s="200"/>
      <c r="I407" s="221"/>
      <c r="J407" s="200"/>
      <c r="K407" s="252" t="s">
        <v>918</v>
      </c>
      <c r="L407" s="245">
        <v>44927</v>
      </c>
      <c r="M407" s="245">
        <v>45291</v>
      </c>
      <c r="N407" s="246" t="s">
        <v>23</v>
      </c>
      <c r="O407" s="250">
        <v>110539755.55500001</v>
      </c>
      <c r="P407" s="248" t="s">
        <v>497</v>
      </c>
    </row>
    <row r="408" spans="1:16" ht="105" x14ac:dyDescent="0.25">
      <c r="A408" s="193" t="s">
        <v>755</v>
      </c>
      <c r="B408" s="193" t="s">
        <v>756</v>
      </c>
      <c r="C408" s="193" t="s">
        <v>26</v>
      </c>
      <c r="D408" s="200"/>
      <c r="E408" s="200"/>
      <c r="F408" s="200"/>
      <c r="G408" s="200"/>
      <c r="H408" s="200"/>
      <c r="I408" s="221"/>
      <c r="J408" s="200"/>
      <c r="K408" s="252" t="s">
        <v>919</v>
      </c>
      <c r="L408" s="245">
        <v>44927</v>
      </c>
      <c r="M408" s="245">
        <v>45291</v>
      </c>
      <c r="N408" s="246" t="s">
        <v>23</v>
      </c>
      <c r="O408" s="250">
        <v>110539755.55500001</v>
      </c>
      <c r="P408" s="248" t="s">
        <v>497</v>
      </c>
    </row>
    <row r="409" spans="1:16" ht="240" x14ac:dyDescent="0.25">
      <c r="A409" s="193" t="s">
        <v>755</v>
      </c>
      <c r="B409" s="193" t="s">
        <v>756</v>
      </c>
      <c r="C409" s="193" t="s">
        <v>26</v>
      </c>
      <c r="D409" s="200"/>
      <c r="E409" s="200"/>
      <c r="F409" s="200"/>
      <c r="G409" s="200"/>
      <c r="H409" s="200"/>
      <c r="I409" s="221"/>
      <c r="J409" s="200"/>
      <c r="K409" s="252" t="s">
        <v>920</v>
      </c>
      <c r="L409" s="245">
        <v>44927</v>
      </c>
      <c r="M409" s="245">
        <v>45291</v>
      </c>
      <c r="N409" s="246" t="s">
        <v>23</v>
      </c>
      <c r="O409" s="250">
        <v>300000000</v>
      </c>
      <c r="P409" s="248" t="s">
        <v>497</v>
      </c>
    </row>
    <row r="410" spans="1:16" ht="225" x14ac:dyDescent="0.25">
      <c r="A410" s="193" t="s">
        <v>755</v>
      </c>
      <c r="B410" s="193" t="s">
        <v>756</v>
      </c>
      <c r="C410" s="193" t="s">
        <v>26</v>
      </c>
      <c r="D410" s="206"/>
      <c r="E410" s="200"/>
      <c r="F410" s="200"/>
      <c r="G410" s="206"/>
      <c r="H410" s="200"/>
      <c r="I410" s="221"/>
      <c r="J410" s="200"/>
      <c r="K410" s="252" t="s">
        <v>921</v>
      </c>
      <c r="L410" s="245">
        <v>44927</v>
      </c>
      <c r="M410" s="245">
        <v>45291</v>
      </c>
      <c r="N410" s="246"/>
      <c r="O410" s="247">
        <v>0</v>
      </c>
      <c r="P410" s="248" t="s">
        <v>499</v>
      </c>
    </row>
    <row r="411" spans="1:16" ht="255" x14ac:dyDescent="0.25">
      <c r="A411" s="193" t="s">
        <v>755</v>
      </c>
      <c r="B411" s="193" t="s">
        <v>756</v>
      </c>
      <c r="C411" s="193" t="s">
        <v>26</v>
      </c>
      <c r="D411" s="191" t="s">
        <v>922</v>
      </c>
      <c r="E411" s="200"/>
      <c r="F411" s="200"/>
      <c r="G411" s="191" t="s">
        <v>923</v>
      </c>
      <c r="H411" s="200"/>
      <c r="I411" s="221"/>
      <c r="J411" s="200"/>
      <c r="K411" s="252" t="s">
        <v>924</v>
      </c>
      <c r="L411" s="245">
        <v>44927</v>
      </c>
      <c r="M411" s="245">
        <v>45291</v>
      </c>
      <c r="N411" s="246" t="s">
        <v>23</v>
      </c>
      <c r="O411" s="250">
        <v>110539755.55500001</v>
      </c>
      <c r="P411" s="248" t="s">
        <v>497</v>
      </c>
    </row>
    <row r="412" spans="1:16" ht="90" x14ac:dyDescent="0.25">
      <c r="A412" s="193" t="s">
        <v>755</v>
      </c>
      <c r="B412" s="193" t="s">
        <v>756</v>
      </c>
      <c r="C412" s="193" t="s">
        <v>26</v>
      </c>
      <c r="D412" s="206"/>
      <c r="E412" s="206"/>
      <c r="F412" s="206"/>
      <c r="G412" s="206"/>
      <c r="H412" s="206"/>
      <c r="I412" s="224"/>
      <c r="J412" s="206"/>
      <c r="K412" s="252" t="s">
        <v>925</v>
      </c>
      <c r="L412" s="245">
        <v>44927</v>
      </c>
      <c r="M412" s="245">
        <v>45291</v>
      </c>
      <c r="N412" s="246" t="s">
        <v>23</v>
      </c>
      <c r="O412" s="250">
        <v>110539755.55500001</v>
      </c>
      <c r="P412" s="248" t="s">
        <v>497</v>
      </c>
    </row>
    <row r="413" spans="1:16" ht="315" x14ac:dyDescent="0.25">
      <c r="A413" s="193" t="s">
        <v>755</v>
      </c>
      <c r="B413" s="193" t="s">
        <v>756</v>
      </c>
      <c r="C413" s="193" t="s">
        <v>26</v>
      </c>
      <c r="D413" s="253" t="s">
        <v>926</v>
      </c>
      <c r="E413" s="253" t="s">
        <v>847</v>
      </c>
      <c r="F413" s="253" t="s">
        <v>759</v>
      </c>
      <c r="G413" s="253" t="s">
        <v>927</v>
      </c>
      <c r="H413" s="191" t="s">
        <v>928</v>
      </c>
      <c r="I413" s="218">
        <v>2023002200029</v>
      </c>
      <c r="J413" s="191" t="s">
        <v>929</v>
      </c>
      <c r="K413" s="252" t="s">
        <v>930</v>
      </c>
      <c r="L413" s="245">
        <v>44927</v>
      </c>
      <c r="M413" s="245">
        <v>45291</v>
      </c>
      <c r="N413" s="246" t="s">
        <v>23</v>
      </c>
      <c r="O413" s="250">
        <v>56053198.174999997</v>
      </c>
      <c r="P413" s="248" t="s">
        <v>497</v>
      </c>
    </row>
    <row r="414" spans="1:16" ht="315" x14ac:dyDescent="0.25">
      <c r="A414" s="193" t="s">
        <v>755</v>
      </c>
      <c r="B414" s="193" t="s">
        <v>756</v>
      </c>
      <c r="C414" s="193" t="s">
        <v>26</v>
      </c>
      <c r="D414" s="254"/>
      <c r="E414" s="254"/>
      <c r="F414" s="254"/>
      <c r="G414" s="254"/>
      <c r="H414" s="200"/>
      <c r="I414" s="221"/>
      <c r="J414" s="200"/>
      <c r="K414" s="252" t="s">
        <v>931</v>
      </c>
      <c r="L414" s="245">
        <v>44927</v>
      </c>
      <c r="M414" s="245">
        <v>45291</v>
      </c>
      <c r="N414" s="246" t="s">
        <v>23</v>
      </c>
      <c r="O414" s="250">
        <v>40051810.174999997</v>
      </c>
      <c r="P414" s="248" t="s">
        <v>497</v>
      </c>
    </row>
    <row r="415" spans="1:16" ht="225" x14ac:dyDescent="0.25">
      <c r="A415" s="193" t="s">
        <v>755</v>
      </c>
      <c r="B415" s="193" t="s">
        <v>756</v>
      </c>
      <c r="C415" s="193" t="s">
        <v>26</v>
      </c>
      <c r="D415" s="254"/>
      <c r="E415" s="254"/>
      <c r="F415" s="254"/>
      <c r="G415" s="254"/>
      <c r="H415" s="200"/>
      <c r="I415" s="221"/>
      <c r="J415" s="200"/>
      <c r="K415" s="252" t="s">
        <v>932</v>
      </c>
      <c r="L415" s="245">
        <v>44927</v>
      </c>
      <c r="M415" s="245">
        <v>45291</v>
      </c>
      <c r="N415" s="246" t="s">
        <v>23</v>
      </c>
      <c r="O415" s="250">
        <v>21861927.5</v>
      </c>
      <c r="P415" s="248" t="s">
        <v>497</v>
      </c>
    </row>
    <row r="416" spans="1:16" ht="165" x14ac:dyDescent="0.25">
      <c r="A416" s="193" t="s">
        <v>755</v>
      </c>
      <c r="B416" s="193" t="s">
        <v>756</v>
      </c>
      <c r="C416" s="193" t="s">
        <v>26</v>
      </c>
      <c r="D416" s="254"/>
      <c r="E416" s="254"/>
      <c r="F416" s="254"/>
      <c r="G416" s="254"/>
      <c r="H416" s="200"/>
      <c r="I416" s="221"/>
      <c r="J416" s="200"/>
      <c r="K416" s="252" t="s">
        <v>933</v>
      </c>
      <c r="L416" s="245">
        <v>44927</v>
      </c>
      <c r="M416" s="245">
        <v>45291</v>
      </c>
      <c r="N416" s="246" t="s">
        <v>23</v>
      </c>
      <c r="O416" s="250">
        <v>24608721.149999999</v>
      </c>
      <c r="P416" s="248" t="s">
        <v>497</v>
      </c>
    </row>
    <row r="417" spans="1:16" ht="240" x14ac:dyDescent="0.25">
      <c r="A417" s="193" t="s">
        <v>755</v>
      </c>
      <c r="B417" s="193" t="s">
        <v>756</v>
      </c>
      <c r="C417" s="193" t="s">
        <v>26</v>
      </c>
      <c r="D417" s="254"/>
      <c r="E417" s="254"/>
      <c r="F417" s="254"/>
      <c r="G417" s="254"/>
      <c r="H417" s="200"/>
      <c r="I417" s="221"/>
      <c r="J417" s="200"/>
      <c r="K417" s="252" t="s">
        <v>934</v>
      </c>
      <c r="L417" s="245">
        <v>44927</v>
      </c>
      <c r="M417" s="245">
        <v>45291</v>
      </c>
      <c r="N417" s="246" t="s">
        <v>23</v>
      </c>
      <c r="O417" s="250">
        <v>156500000</v>
      </c>
      <c r="P417" s="248" t="s">
        <v>497</v>
      </c>
    </row>
    <row r="418" spans="1:16" ht="180" x14ac:dyDescent="0.25">
      <c r="A418" s="193" t="s">
        <v>755</v>
      </c>
      <c r="B418" s="193" t="s">
        <v>756</v>
      </c>
      <c r="C418" s="193" t="s">
        <v>26</v>
      </c>
      <c r="D418" s="254"/>
      <c r="E418" s="254"/>
      <c r="F418" s="254"/>
      <c r="G418" s="254"/>
      <c r="H418" s="200"/>
      <c r="I418" s="221"/>
      <c r="J418" s="200"/>
      <c r="K418" s="252" t="s">
        <v>935</v>
      </c>
      <c r="L418" s="245">
        <v>44927</v>
      </c>
      <c r="M418" s="245">
        <v>45291</v>
      </c>
      <c r="N418" s="246" t="s">
        <v>23</v>
      </c>
      <c r="O418" s="250">
        <v>86985000</v>
      </c>
      <c r="P418" s="248" t="s">
        <v>497</v>
      </c>
    </row>
    <row r="419" spans="1:16" ht="165" x14ac:dyDescent="0.25">
      <c r="A419" s="193" t="s">
        <v>755</v>
      </c>
      <c r="B419" s="193" t="s">
        <v>756</v>
      </c>
      <c r="C419" s="193" t="s">
        <v>26</v>
      </c>
      <c r="D419" s="255"/>
      <c r="E419" s="255" t="str">
        <f>IFERROR(VLOOKUP(D413,#REF!,4,FALSE)," ")</f>
        <v xml:space="preserve"> </v>
      </c>
      <c r="F419" s="255" t="b">
        <f>IF(C419="Producto","='Plan_Indicativo '!N2",IF(C419&lt;"Producto",BT412))</f>
        <v>0</v>
      </c>
      <c r="G419" s="255" t="str">
        <f>IFERROR(VLOOKUP(D413,#REF!,12,FALSE)," ")</f>
        <v xml:space="preserve"> </v>
      </c>
      <c r="H419" s="206"/>
      <c r="I419" s="224"/>
      <c r="J419" s="206"/>
      <c r="K419" s="252" t="s">
        <v>936</v>
      </c>
      <c r="L419" s="245">
        <v>44927</v>
      </c>
      <c r="M419" s="245">
        <v>45291</v>
      </c>
      <c r="N419" s="246" t="s">
        <v>23</v>
      </c>
      <c r="O419" s="250">
        <v>13000000</v>
      </c>
      <c r="P419" s="248" t="s">
        <v>497</v>
      </c>
    </row>
    <row r="420" spans="1:16" ht="409.5" x14ac:dyDescent="0.25">
      <c r="A420" s="193" t="s">
        <v>755</v>
      </c>
      <c r="B420" s="193" t="s">
        <v>756</v>
      </c>
      <c r="C420" s="193" t="s">
        <v>26</v>
      </c>
      <c r="D420" s="191" t="s">
        <v>937</v>
      </c>
      <c r="E420" s="191" t="s">
        <v>847</v>
      </c>
      <c r="F420" s="191" t="s">
        <v>759</v>
      </c>
      <c r="G420" s="191" t="s">
        <v>938</v>
      </c>
      <c r="H420" s="191" t="s">
        <v>939</v>
      </c>
      <c r="I420" s="243">
        <v>2023002200035</v>
      </c>
      <c r="J420" s="191" t="s">
        <v>940</v>
      </c>
      <c r="K420" s="252" t="s">
        <v>941</v>
      </c>
      <c r="L420" s="245">
        <v>44927</v>
      </c>
      <c r="M420" s="245">
        <v>45291</v>
      </c>
      <c r="N420" s="246" t="s">
        <v>23</v>
      </c>
      <c r="O420" s="250">
        <v>70000000</v>
      </c>
      <c r="P420" s="248" t="s">
        <v>497</v>
      </c>
    </row>
    <row r="421" spans="1:16" ht="409.5" x14ac:dyDescent="0.25">
      <c r="A421" s="193" t="s">
        <v>755</v>
      </c>
      <c r="B421" s="193" t="s">
        <v>756</v>
      </c>
      <c r="C421" s="193" t="s">
        <v>26</v>
      </c>
      <c r="D421" s="200"/>
      <c r="E421" s="201" t="str">
        <f>IFERROR(VLOOKUP(D421,#REF!,4,FALSE)," ")</f>
        <v xml:space="preserve"> </v>
      </c>
      <c r="F421" s="201"/>
      <c r="G421" s="200" t="str">
        <f>IFERROR(VLOOKUP(D421,#REF!,12,FALSE)," ")</f>
        <v xml:space="preserve"> </v>
      </c>
      <c r="H421" s="200"/>
      <c r="I421" s="221"/>
      <c r="J421" s="200"/>
      <c r="K421" s="252" t="s">
        <v>942</v>
      </c>
      <c r="L421" s="245">
        <v>44927</v>
      </c>
      <c r="M421" s="245">
        <v>45291</v>
      </c>
      <c r="N421" s="246" t="s">
        <v>23</v>
      </c>
      <c r="O421" s="250">
        <v>70000000</v>
      </c>
      <c r="P421" s="248" t="s">
        <v>497</v>
      </c>
    </row>
    <row r="422" spans="1:16" ht="409.5" x14ac:dyDescent="0.25">
      <c r="A422" s="193" t="s">
        <v>755</v>
      </c>
      <c r="B422" s="193" t="s">
        <v>756</v>
      </c>
      <c r="C422" s="193" t="s">
        <v>26</v>
      </c>
      <c r="D422" s="200"/>
      <c r="E422" s="201" t="str">
        <f>IFERROR(VLOOKUP(D422,#REF!,4,FALSE)," ")</f>
        <v xml:space="preserve"> </v>
      </c>
      <c r="F422" s="201"/>
      <c r="G422" s="200" t="str">
        <f>IFERROR(VLOOKUP(D422,#REF!,12,FALSE)," ")</f>
        <v xml:space="preserve"> </v>
      </c>
      <c r="H422" s="200"/>
      <c r="I422" s="221"/>
      <c r="J422" s="200"/>
      <c r="K422" s="252" t="s">
        <v>943</v>
      </c>
      <c r="L422" s="245">
        <v>44927</v>
      </c>
      <c r="M422" s="245">
        <v>45291</v>
      </c>
      <c r="N422" s="246" t="s">
        <v>23</v>
      </c>
      <c r="O422" s="250">
        <v>20264066</v>
      </c>
      <c r="P422" s="248" t="s">
        <v>497</v>
      </c>
    </row>
    <row r="423" spans="1:16" ht="210" x14ac:dyDescent="0.25">
      <c r="A423" s="193" t="s">
        <v>755</v>
      </c>
      <c r="B423" s="193" t="s">
        <v>756</v>
      </c>
      <c r="C423" s="193" t="s">
        <v>26</v>
      </c>
      <c r="D423" s="206"/>
      <c r="E423" s="201" t="str">
        <f>IFERROR(VLOOKUP(D423,#REF!,4,FALSE)," ")</f>
        <v xml:space="preserve"> </v>
      </c>
      <c r="F423" s="201"/>
      <c r="G423" s="206" t="str">
        <f>IFERROR(VLOOKUP(D423,#REF!,12,FALSE)," ")</f>
        <v xml:space="preserve"> </v>
      </c>
      <c r="H423" s="200"/>
      <c r="I423" s="221"/>
      <c r="J423" s="200"/>
      <c r="K423" s="252" t="s">
        <v>944</v>
      </c>
      <c r="L423" s="245">
        <v>44927</v>
      </c>
      <c r="M423" s="245">
        <v>45291</v>
      </c>
      <c r="N423" s="246" t="s">
        <v>23</v>
      </c>
      <c r="O423" s="250">
        <v>300700000</v>
      </c>
      <c r="P423" s="248" t="s">
        <v>497</v>
      </c>
    </row>
    <row r="424" spans="1:16" ht="409.5" x14ac:dyDescent="0.25">
      <c r="A424" s="193" t="s">
        <v>755</v>
      </c>
      <c r="B424" s="193" t="s">
        <v>756</v>
      </c>
      <c r="C424" s="193" t="s">
        <v>26</v>
      </c>
      <c r="D424" s="191" t="s">
        <v>945</v>
      </c>
      <c r="E424" s="201" t="str">
        <f>IFERROR(VLOOKUP(D424,#REF!,4,FALSE)," ")</f>
        <v xml:space="preserve"> </v>
      </c>
      <c r="F424" s="201"/>
      <c r="G424" s="191" t="s">
        <v>946</v>
      </c>
      <c r="H424" s="200"/>
      <c r="I424" s="221"/>
      <c r="J424" s="200"/>
      <c r="K424" s="252" t="s">
        <v>947</v>
      </c>
      <c r="L424" s="245">
        <v>44927</v>
      </c>
      <c r="M424" s="245">
        <v>45291</v>
      </c>
      <c r="N424" s="246" t="s">
        <v>23</v>
      </c>
      <c r="O424" s="250">
        <v>25000000</v>
      </c>
      <c r="P424" s="248" t="s">
        <v>497</v>
      </c>
    </row>
    <row r="425" spans="1:16" ht="409.5" x14ac:dyDescent="0.25">
      <c r="A425" s="193" t="s">
        <v>755</v>
      </c>
      <c r="B425" s="193" t="s">
        <v>756</v>
      </c>
      <c r="C425" s="193" t="s">
        <v>26</v>
      </c>
      <c r="D425" s="200"/>
      <c r="E425" s="201" t="str">
        <f>IFERROR(VLOOKUP(D425,#REF!,4,FALSE)," ")</f>
        <v xml:space="preserve"> </v>
      </c>
      <c r="F425" s="201"/>
      <c r="G425" s="200"/>
      <c r="H425" s="200"/>
      <c r="I425" s="221"/>
      <c r="J425" s="200"/>
      <c r="K425" s="252" t="s">
        <v>948</v>
      </c>
      <c r="L425" s="245">
        <v>44927</v>
      </c>
      <c r="M425" s="245">
        <v>45291</v>
      </c>
      <c r="N425" s="246" t="s">
        <v>23</v>
      </c>
      <c r="O425" s="250">
        <v>25000000</v>
      </c>
      <c r="P425" s="248" t="s">
        <v>497</v>
      </c>
    </row>
    <row r="426" spans="1:16" ht="409.5" x14ac:dyDescent="0.25">
      <c r="A426" s="193" t="s">
        <v>755</v>
      </c>
      <c r="B426" s="193" t="s">
        <v>756</v>
      </c>
      <c r="C426" s="193" t="s">
        <v>26</v>
      </c>
      <c r="D426" s="200"/>
      <c r="E426" s="201" t="str">
        <f>IFERROR(VLOOKUP(D426,#REF!,4,FALSE)," ")</f>
        <v xml:space="preserve"> </v>
      </c>
      <c r="F426" s="201"/>
      <c r="G426" s="200"/>
      <c r="H426" s="200"/>
      <c r="I426" s="221"/>
      <c r="J426" s="200"/>
      <c r="K426" s="252" t="s">
        <v>949</v>
      </c>
      <c r="L426" s="245">
        <v>44927</v>
      </c>
      <c r="M426" s="245">
        <v>45291</v>
      </c>
      <c r="N426" s="246" t="s">
        <v>23</v>
      </c>
      <c r="O426" s="250">
        <v>25000000</v>
      </c>
      <c r="P426" s="248" t="s">
        <v>497</v>
      </c>
    </row>
    <row r="427" spans="1:16" ht="225" x14ac:dyDescent="0.25">
      <c r="A427" s="193" t="s">
        <v>755</v>
      </c>
      <c r="B427" s="193" t="s">
        <v>756</v>
      </c>
      <c r="C427" s="193" t="s">
        <v>26</v>
      </c>
      <c r="D427" s="200"/>
      <c r="E427" s="201" t="str">
        <f>IFERROR(VLOOKUP(D427,#REF!,4,FALSE)," ")</f>
        <v xml:space="preserve"> </v>
      </c>
      <c r="F427" s="201"/>
      <c r="G427" s="200"/>
      <c r="H427" s="200"/>
      <c r="I427" s="221"/>
      <c r="J427" s="200"/>
      <c r="K427" s="252" t="s">
        <v>950</v>
      </c>
      <c r="L427" s="245">
        <v>44927</v>
      </c>
      <c r="M427" s="245">
        <v>45291</v>
      </c>
      <c r="N427" s="246" t="s">
        <v>23</v>
      </c>
      <c r="O427" s="250">
        <v>25000000</v>
      </c>
      <c r="P427" s="248" t="s">
        <v>497</v>
      </c>
    </row>
    <row r="428" spans="1:16" ht="345" x14ac:dyDescent="0.25">
      <c r="A428" s="193" t="s">
        <v>755</v>
      </c>
      <c r="B428" s="193" t="s">
        <v>756</v>
      </c>
      <c r="C428" s="193" t="s">
        <v>26</v>
      </c>
      <c r="D428" s="200"/>
      <c r="E428" s="201" t="str">
        <f>IFERROR(VLOOKUP(D428,#REF!,4,FALSE)," ")</f>
        <v xml:space="preserve"> </v>
      </c>
      <c r="F428" s="201"/>
      <c r="G428" s="200"/>
      <c r="H428" s="200"/>
      <c r="I428" s="221"/>
      <c r="J428" s="200"/>
      <c r="K428" s="252" t="s">
        <v>951</v>
      </c>
      <c r="L428" s="245">
        <v>44927</v>
      </c>
      <c r="M428" s="245">
        <v>45291</v>
      </c>
      <c r="N428" s="246" t="s">
        <v>23</v>
      </c>
      <c r="O428" s="250">
        <v>23237701</v>
      </c>
      <c r="P428" s="248" t="s">
        <v>497</v>
      </c>
    </row>
    <row r="429" spans="1:16" ht="180" x14ac:dyDescent="0.25">
      <c r="A429" s="193" t="s">
        <v>755</v>
      </c>
      <c r="B429" s="193" t="s">
        <v>756</v>
      </c>
      <c r="C429" s="193" t="s">
        <v>26</v>
      </c>
      <c r="D429" s="200"/>
      <c r="E429" s="201" t="str">
        <f>IFERROR(VLOOKUP(D429,#REF!,4,FALSE)," ")</f>
        <v xml:space="preserve"> </v>
      </c>
      <c r="F429" s="201"/>
      <c r="G429" s="200"/>
      <c r="H429" s="200"/>
      <c r="I429" s="221"/>
      <c r="J429" s="200"/>
      <c r="K429" s="252" t="s">
        <v>952</v>
      </c>
      <c r="L429" s="245">
        <v>44927</v>
      </c>
      <c r="M429" s="245">
        <v>45291</v>
      </c>
      <c r="N429" s="246" t="s">
        <v>23</v>
      </c>
      <c r="O429" s="250">
        <v>128932000</v>
      </c>
      <c r="P429" s="248" t="s">
        <v>497</v>
      </c>
    </row>
    <row r="430" spans="1:16" ht="405" x14ac:dyDescent="0.25">
      <c r="A430" s="193" t="s">
        <v>755</v>
      </c>
      <c r="B430" s="193" t="s">
        <v>756</v>
      </c>
      <c r="C430" s="193" t="s">
        <v>26</v>
      </c>
      <c r="D430" s="200"/>
      <c r="E430" s="201" t="str">
        <f>IFERROR(VLOOKUP(D430,#REF!,4,FALSE)," ")</f>
        <v xml:space="preserve"> </v>
      </c>
      <c r="F430" s="201"/>
      <c r="G430" s="200"/>
      <c r="H430" s="200"/>
      <c r="I430" s="221"/>
      <c r="J430" s="200"/>
      <c r="K430" s="252" t="s">
        <v>953</v>
      </c>
      <c r="L430" s="245">
        <v>44927</v>
      </c>
      <c r="M430" s="245">
        <v>45291</v>
      </c>
      <c r="N430" s="246" t="s">
        <v>23</v>
      </c>
      <c r="O430" s="250">
        <v>30000000</v>
      </c>
      <c r="P430" s="248" t="s">
        <v>497</v>
      </c>
    </row>
    <row r="431" spans="1:16" ht="409.5" x14ac:dyDescent="0.25">
      <c r="A431" s="193" t="s">
        <v>755</v>
      </c>
      <c r="B431" s="193" t="s">
        <v>756</v>
      </c>
      <c r="C431" s="193" t="s">
        <v>26</v>
      </c>
      <c r="D431" s="200"/>
      <c r="E431" s="201" t="str">
        <f>IFERROR(VLOOKUP(D431,#REF!,4,FALSE)," ")</f>
        <v xml:space="preserve"> </v>
      </c>
      <c r="F431" s="201"/>
      <c r="G431" s="200"/>
      <c r="H431" s="200"/>
      <c r="I431" s="221"/>
      <c r="J431" s="200"/>
      <c r="K431" s="252" t="s">
        <v>954</v>
      </c>
      <c r="L431" s="245">
        <v>44927</v>
      </c>
      <c r="M431" s="245">
        <v>45291</v>
      </c>
      <c r="N431" s="246" t="s">
        <v>23</v>
      </c>
      <c r="O431" s="250">
        <v>30000000</v>
      </c>
      <c r="P431" s="248" t="s">
        <v>497</v>
      </c>
    </row>
    <row r="432" spans="1:16" ht="409.5" x14ac:dyDescent="0.25">
      <c r="A432" s="193" t="s">
        <v>755</v>
      </c>
      <c r="B432" s="193" t="s">
        <v>756</v>
      </c>
      <c r="C432" s="193" t="s">
        <v>26</v>
      </c>
      <c r="D432" s="200"/>
      <c r="E432" s="201" t="str">
        <f>IFERROR(VLOOKUP(D432,#REF!,4,FALSE)," ")</f>
        <v xml:space="preserve"> </v>
      </c>
      <c r="F432" s="201"/>
      <c r="G432" s="200"/>
      <c r="H432" s="200"/>
      <c r="I432" s="221"/>
      <c r="J432" s="200"/>
      <c r="K432" s="252" t="s">
        <v>955</v>
      </c>
      <c r="L432" s="245">
        <v>44927</v>
      </c>
      <c r="M432" s="245">
        <v>45291</v>
      </c>
      <c r="N432" s="246" t="s">
        <v>23</v>
      </c>
      <c r="O432" s="250">
        <v>30000000</v>
      </c>
      <c r="P432" s="248" t="s">
        <v>497</v>
      </c>
    </row>
    <row r="433" spans="1:16" ht="409.5" x14ac:dyDescent="0.25">
      <c r="A433" s="193" t="s">
        <v>755</v>
      </c>
      <c r="B433" s="193" t="s">
        <v>756</v>
      </c>
      <c r="C433" s="193" t="s">
        <v>26</v>
      </c>
      <c r="D433" s="200"/>
      <c r="E433" s="201" t="str">
        <f>IFERROR(VLOOKUP(D433,#REF!,4,FALSE)," ")</f>
        <v xml:space="preserve"> </v>
      </c>
      <c r="F433" s="201"/>
      <c r="G433" s="200"/>
      <c r="H433" s="200"/>
      <c r="I433" s="221"/>
      <c r="J433" s="200"/>
      <c r="K433" s="252" t="s">
        <v>956</v>
      </c>
      <c r="L433" s="245">
        <v>44927</v>
      </c>
      <c r="M433" s="245">
        <v>45291</v>
      </c>
      <c r="N433" s="246" t="s">
        <v>23</v>
      </c>
      <c r="O433" s="250">
        <v>30000000</v>
      </c>
      <c r="P433" s="248" t="s">
        <v>497</v>
      </c>
    </row>
    <row r="434" spans="1:16" ht="180" x14ac:dyDescent="0.25">
      <c r="A434" s="193" t="s">
        <v>755</v>
      </c>
      <c r="B434" s="193" t="s">
        <v>756</v>
      </c>
      <c r="C434" s="193" t="s">
        <v>26</v>
      </c>
      <c r="D434" s="206"/>
      <c r="E434" s="201" t="str">
        <f>IFERROR(VLOOKUP(D434,#REF!,4,FALSE)," ")</f>
        <v xml:space="preserve"> </v>
      </c>
      <c r="F434" s="201"/>
      <c r="G434" s="206"/>
      <c r="H434" s="200"/>
      <c r="I434" s="221"/>
      <c r="J434" s="200"/>
      <c r="K434" s="252" t="s">
        <v>957</v>
      </c>
      <c r="L434" s="245">
        <v>44927</v>
      </c>
      <c r="M434" s="245">
        <v>45291</v>
      </c>
      <c r="N434" s="246" t="s">
        <v>23</v>
      </c>
      <c r="O434" s="250">
        <v>20921737</v>
      </c>
      <c r="P434" s="248" t="s">
        <v>497</v>
      </c>
    </row>
    <row r="435" spans="1:16" ht="330" x14ac:dyDescent="0.25">
      <c r="A435" s="193" t="s">
        <v>755</v>
      </c>
      <c r="B435" s="193" t="s">
        <v>756</v>
      </c>
      <c r="C435" s="193" t="s">
        <v>26</v>
      </c>
      <c r="D435" s="191" t="s">
        <v>958</v>
      </c>
      <c r="E435" s="201" t="str">
        <f>IFERROR(VLOOKUP(D435,#REF!,4,FALSE)," ")</f>
        <v xml:space="preserve"> </v>
      </c>
      <c r="F435" s="201"/>
      <c r="G435" s="191" t="s">
        <v>959</v>
      </c>
      <c r="H435" s="200"/>
      <c r="I435" s="221"/>
      <c r="J435" s="200"/>
      <c r="K435" s="252" t="s">
        <v>960</v>
      </c>
      <c r="L435" s="245">
        <v>44927</v>
      </c>
      <c r="M435" s="245">
        <v>45291</v>
      </c>
      <c r="N435" s="246" t="s">
        <v>23</v>
      </c>
      <c r="O435" s="250">
        <v>60000000</v>
      </c>
      <c r="P435" s="248" t="s">
        <v>497</v>
      </c>
    </row>
    <row r="436" spans="1:16" ht="390" x14ac:dyDescent="0.25">
      <c r="A436" s="193" t="s">
        <v>755</v>
      </c>
      <c r="B436" s="193" t="s">
        <v>756</v>
      </c>
      <c r="C436" s="193" t="s">
        <v>26</v>
      </c>
      <c r="D436" s="200"/>
      <c r="E436" s="201" t="str">
        <f>IFERROR(VLOOKUP(D436,#REF!,4,FALSE)," ")</f>
        <v xml:space="preserve"> </v>
      </c>
      <c r="F436" s="201"/>
      <c r="G436" s="200" t="str">
        <f>IFERROR(VLOOKUP(D436,#REF!,12,FALSE)," ")</f>
        <v xml:space="preserve"> </v>
      </c>
      <c r="H436" s="200"/>
      <c r="I436" s="221"/>
      <c r="J436" s="200"/>
      <c r="K436" s="252" t="s">
        <v>961</v>
      </c>
      <c r="L436" s="245">
        <v>44927</v>
      </c>
      <c r="M436" s="245">
        <v>45291</v>
      </c>
      <c r="N436" s="246" t="s">
        <v>23</v>
      </c>
      <c r="O436" s="250">
        <v>60000000</v>
      </c>
      <c r="P436" s="248" t="s">
        <v>497</v>
      </c>
    </row>
    <row r="437" spans="1:16" ht="409.5" x14ac:dyDescent="0.25">
      <c r="A437" s="193" t="s">
        <v>755</v>
      </c>
      <c r="B437" s="193" t="s">
        <v>756</v>
      </c>
      <c r="C437" s="193" t="s">
        <v>26</v>
      </c>
      <c r="D437" s="200"/>
      <c r="E437" s="201" t="str">
        <f>IFERROR(VLOOKUP(D437,#REF!,4,FALSE)," ")</f>
        <v xml:space="preserve"> </v>
      </c>
      <c r="F437" s="201"/>
      <c r="G437" s="200" t="str">
        <f>IFERROR(VLOOKUP(D437,#REF!,12,FALSE)," ")</f>
        <v xml:space="preserve"> </v>
      </c>
      <c r="H437" s="200"/>
      <c r="I437" s="221"/>
      <c r="J437" s="200"/>
      <c r="K437" s="252" t="s">
        <v>962</v>
      </c>
      <c r="L437" s="245">
        <v>44927</v>
      </c>
      <c r="M437" s="245">
        <v>45291</v>
      </c>
      <c r="N437" s="246" t="s">
        <v>23</v>
      </c>
      <c r="O437" s="250">
        <v>60000000</v>
      </c>
      <c r="P437" s="248" t="s">
        <v>497</v>
      </c>
    </row>
    <row r="438" spans="1:16" ht="195" x14ac:dyDescent="0.25">
      <c r="A438" s="193" t="s">
        <v>755</v>
      </c>
      <c r="B438" s="193" t="s">
        <v>756</v>
      </c>
      <c r="C438" s="193" t="s">
        <v>26</v>
      </c>
      <c r="D438" s="200"/>
      <c r="E438" s="201" t="str">
        <f>IFERROR(VLOOKUP(D438,#REF!,4,FALSE)," ")</f>
        <v xml:space="preserve"> </v>
      </c>
      <c r="F438" s="201"/>
      <c r="G438" s="200" t="str">
        <f>IFERROR(VLOOKUP(D438,#REF!,12,FALSE)," ")</f>
        <v xml:space="preserve"> </v>
      </c>
      <c r="H438" s="200"/>
      <c r="I438" s="221"/>
      <c r="J438" s="200"/>
      <c r="K438" s="252" t="s">
        <v>963</v>
      </c>
      <c r="L438" s="245">
        <v>44927</v>
      </c>
      <c r="M438" s="245">
        <v>45291</v>
      </c>
      <c r="N438" s="246" t="s">
        <v>23</v>
      </c>
      <c r="O438" s="250">
        <v>17290431</v>
      </c>
      <c r="P438" s="248" t="s">
        <v>497</v>
      </c>
    </row>
    <row r="439" spans="1:16" ht="210" x14ac:dyDescent="0.25">
      <c r="A439" s="193" t="s">
        <v>755</v>
      </c>
      <c r="B439" s="193" t="s">
        <v>756</v>
      </c>
      <c r="C439" s="193" t="s">
        <v>26</v>
      </c>
      <c r="D439" s="206"/>
      <c r="E439" s="201" t="str">
        <f>IFERROR(VLOOKUP(D439,#REF!,4,FALSE)," ")</f>
        <v xml:space="preserve"> </v>
      </c>
      <c r="F439" s="201"/>
      <c r="G439" s="206" t="str">
        <f>IFERROR(VLOOKUP(D439,#REF!,12,FALSE)," ")</f>
        <v xml:space="preserve"> </v>
      </c>
      <c r="H439" s="200"/>
      <c r="I439" s="221"/>
      <c r="J439" s="200"/>
      <c r="K439" s="252" t="s">
        <v>964</v>
      </c>
      <c r="L439" s="245">
        <v>44927</v>
      </c>
      <c r="M439" s="245">
        <v>45291</v>
      </c>
      <c r="N439" s="246" t="s">
        <v>23</v>
      </c>
      <c r="O439" s="250">
        <v>86985000</v>
      </c>
      <c r="P439" s="248" t="s">
        <v>497</v>
      </c>
    </row>
    <row r="440" spans="1:16" ht="405" x14ac:dyDescent="0.25">
      <c r="A440" s="193" t="s">
        <v>755</v>
      </c>
      <c r="B440" s="193" t="s">
        <v>756</v>
      </c>
      <c r="C440" s="193" t="s">
        <v>26</v>
      </c>
      <c r="D440" s="191" t="s">
        <v>965</v>
      </c>
      <c r="E440" s="201" t="str">
        <f>IFERROR(VLOOKUP(D440,#REF!,4,FALSE)," ")</f>
        <v xml:space="preserve"> </v>
      </c>
      <c r="F440" s="201"/>
      <c r="G440" s="191" t="s">
        <v>966</v>
      </c>
      <c r="H440" s="200"/>
      <c r="I440" s="221"/>
      <c r="J440" s="200"/>
      <c r="K440" s="252" t="s">
        <v>967</v>
      </c>
      <c r="L440" s="245">
        <v>44927</v>
      </c>
      <c r="M440" s="245">
        <v>45291</v>
      </c>
      <c r="N440" s="246" t="s">
        <v>23</v>
      </c>
      <c r="O440" s="250">
        <v>100000000</v>
      </c>
      <c r="P440" s="248" t="s">
        <v>497</v>
      </c>
    </row>
    <row r="441" spans="1:16" ht="409.5" x14ac:dyDescent="0.25">
      <c r="A441" s="193" t="s">
        <v>755</v>
      </c>
      <c r="B441" s="193" t="s">
        <v>756</v>
      </c>
      <c r="C441" s="193" t="s">
        <v>26</v>
      </c>
      <c r="D441" s="200"/>
      <c r="E441" s="201" t="str">
        <f>IFERROR(VLOOKUP(D441,#REF!,4,FALSE)," ")</f>
        <v xml:space="preserve"> </v>
      </c>
      <c r="F441" s="201"/>
      <c r="G441" s="200" t="str">
        <f>IFERROR(VLOOKUP(D441,#REF!,12,FALSE)," ")</f>
        <v xml:space="preserve"> </v>
      </c>
      <c r="H441" s="200"/>
      <c r="I441" s="221"/>
      <c r="J441" s="200"/>
      <c r="K441" s="252" t="s">
        <v>968</v>
      </c>
      <c r="L441" s="245">
        <v>44927</v>
      </c>
      <c r="M441" s="245">
        <v>45291</v>
      </c>
      <c r="N441" s="246" t="s">
        <v>23</v>
      </c>
      <c r="O441" s="250">
        <v>200000000</v>
      </c>
      <c r="P441" s="248" t="s">
        <v>497</v>
      </c>
    </row>
    <row r="442" spans="1:16" ht="135" x14ac:dyDescent="0.25">
      <c r="A442" s="193" t="s">
        <v>755</v>
      </c>
      <c r="B442" s="193" t="s">
        <v>756</v>
      </c>
      <c r="C442" s="193" t="s">
        <v>26</v>
      </c>
      <c r="D442" s="200"/>
      <c r="E442" s="201" t="str">
        <f>IFERROR(VLOOKUP(D442,#REF!,4,FALSE)," ")</f>
        <v xml:space="preserve"> </v>
      </c>
      <c r="F442" s="201"/>
      <c r="G442" s="200" t="str">
        <f>IFERROR(VLOOKUP(D442,#REF!,12,FALSE)," ")</f>
        <v xml:space="preserve"> </v>
      </c>
      <c r="H442" s="200"/>
      <c r="I442" s="221"/>
      <c r="J442" s="200"/>
      <c r="K442" s="252" t="s">
        <v>969</v>
      </c>
      <c r="L442" s="245">
        <v>44927</v>
      </c>
      <c r="M442" s="245">
        <v>45291</v>
      </c>
      <c r="N442" s="246" t="s">
        <v>23</v>
      </c>
      <c r="O442" s="250">
        <v>78154179</v>
      </c>
      <c r="P442" s="248" t="s">
        <v>497</v>
      </c>
    </row>
    <row r="443" spans="1:16" ht="165" x14ac:dyDescent="0.25">
      <c r="A443" s="193" t="s">
        <v>755</v>
      </c>
      <c r="B443" s="193" t="s">
        <v>756</v>
      </c>
      <c r="C443" s="193" t="s">
        <v>26</v>
      </c>
      <c r="D443" s="206"/>
      <c r="E443" s="207" t="str">
        <f>IFERROR(VLOOKUP(D443,#REF!,4,FALSE)," ")</f>
        <v xml:space="preserve"> </v>
      </c>
      <c r="F443" s="207"/>
      <c r="G443" s="206" t="str">
        <f>IFERROR(VLOOKUP(D443,#REF!,12,FALSE)," ")</f>
        <v xml:space="preserve"> </v>
      </c>
      <c r="H443" s="206"/>
      <c r="I443" s="224"/>
      <c r="J443" s="206"/>
      <c r="K443" s="252" t="s">
        <v>970</v>
      </c>
      <c r="L443" s="245">
        <v>44927</v>
      </c>
      <c r="M443" s="245">
        <v>45291</v>
      </c>
      <c r="N443" s="246" t="s">
        <v>23</v>
      </c>
      <c r="O443" s="250">
        <v>17000000</v>
      </c>
      <c r="P443" s="248" t="s">
        <v>497</v>
      </c>
    </row>
    <row r="444" spans="1:16" ht="285" x14ac:dyDescent="0.25">
      <c r="A444" s="193" t="s">
        <v>755</v>
      </c>
      <c r="B444" s="193" t="s">
        <v>756</v>
      </c>
      <c r="C444" s="193" t="s">
        <v>26</v>
      </c>
      <c r="D444" s="191" t="s">
        <v>971</v>
      </c>
      <c r="E444" s="191" t="s">
        <v>847</v>
      </c>
      <c r="F444" s="191" t="s">
        <v>759</v>
      </c>
      <c r="G444" s="191" t="s">
        <v>972</v>
      </c>
      <c r="H444" s="191" t="s">
        <v>973</v>
      </c>
      <c r="I444" s="243">
        <v>2023002200018</v>
      </c>
      <c r="J444" s="191" t="s">
        <v>974</v>
      </c>
      <c r="K444" s="252" t="s">
        <v>975</v>
      </c>
      <c r="L444" s="245">
        <v>44927</v>
      </c>
      <c r="M444" s="245">
        <v>45291</v>
      </c>
      <c r="N444" s="246" t="s">
        <v>23</v>
      </c>
      <c r="O444" s="250">
        <v>161544124</v>
      </c>
      <c r="P444" s="248" t="s">
        <v>497</v>
      </c>
    </row>
    <row r="445" spans="1:16" ht="409.5" x14ac:dyDescent="0.25">
      <c r="A445" s="193" t="s">
        <v>755</v>
      </c>
      <c r="B445" s="193" t="s">
        <v>756</v>
      </c>
      <c r="C445" s="193" t="s">
        <v>26</v>
      </c>
      <c r="D445" s="200"/>
      <c r="E445" s="200" t="str">
        <f>IFERROR(VLOOKUP(D445,#REF!,4,FALSE)," ")</f>
        <v xml:space="preserve"> </v>
      </c>
      <c r="F445" s="200"/>
      <c r="G445" s="200" t="str">
        <f>IFERROR(VLOOKUP(D445,#REF!,12,FALSE)," ")</f>
        <v xml:space="preserve"> </v>
      </c>
      <c r="H445" s="200"/>
      <c r="I445" s="249"/>
      <c r="J445" s="200"/>
      <c r="K445" s="252" t="s">
        <v>976</v>
      </c>
      <c r="L445" s="245">
        <v>44927</v>
      </c>
      <c r="M445" s="245">
        <v>45291</v>
      </c>
      <c r="N445" s="246" t="s">
        <v>23</v>
      </c>
      <c r="O445" s="250">
        <v>160945249</v>
      </c>
      <c r="P445" s="248" t="s">
        <v>497</v>
      </c>
    </row>
    <row r="446" spans="1:16" ht="409.5" x14ac:dyDescent="0.25">
      <c r="A446" s="193" t="s">
        <v>755</v>
      </c>
      <c r="B446" s="193" t="s">
        <v>756</v>
      </c>
      <c r="C446" s="193" t="s">
        <v>26</v>
      </c>
      <c r="D446" s="200"/>
      <c r="E446" s="200" t="str">
        <f>IFERROR(VLOOKUP(D446,#REF!,4,FALSE)," ")</f>
        <v xml:space="preserve"> </v>
      </c>
      <c r="F446" s="200"/>
      <c r="G446" s="200" t="str">
        <f>IFERROR(VLOOKUP(D446,#REF!,12,FALSE)," ")</f>
        <v xml:space="preserve"> </v>
      </c>
      <c r="H446" s="200"/>
      <c r="I446" s="249"/>
      <c r="J446" s="200"/>
      <c r="K446" s="252" t="s">
        <v>977</v>
      </c>
      <c r="L446" s="245">
        <v>44927</v>
      </c>
      <c r="M446" s="245">
        <v>45291</v>
      </c>
      <c r="N446" s="246" t="s">
        <v>23</v>
      </c>
      <c r="O446" s="250">
        <v>399136142</v>
      </c>
      <c r="P446" s="248" t="s">
        <v>497</v>
      </c>
    </row>
    <row r="447" spans="1:16" ht="285" x14ac:dyDescent="0.25">
      <c r="A447" s="193" t="s">
        <v>755</v>
      </c>
      <c r="B447" s="193" t="s">
        <v>756</v>
      </c>
      <c r="C447" s="193" t="s">
        <v>26</v>
      </c>
      <c r="D447" s="200"/>
      <c r="E447" s="200" t="str">
        <f>IFERROR(VLOOKUP(D447,#REF!,4,FALSE)," ")</f>
        <v xml:space="preserve"> </v>
      </c>
      <c r="F447" s="200"/>
      <c r="G447" s="200" t="str">
        <f>IFERROR(VLOOKUP(D447,#REF!,12,FALSE)," ")</f>
        <v xml:space="preserve"> </v>
      </c>
      <c r="H447" s="200"/>
      <c r="I447" s="249"/>
      <c r="J447" s="200"/>
      <c r="K447" s="252" t="s">
        <v>978</v>
      </c>
      <c r="L447" s="245">
        <v>44927</v>
      </c>
      <c r="M447" s="245">
        <v>45291</v>
      </c>
      <c r="N447" s="246" t="s">
        <v>23</v>
      </c>
      <c r="O447" s="250">
        <v>125438820</v>
      </c>
      <c r="P447" s="248" t="s">
        <v>497</v>
      </c>
    </row>
    <row r="448" spans="1:16" ht="315" x14ac:dyDescent="0.25">
      <c r="A448" s="193" t="s">
        <v>755</v>
      </c>
      <c r="B448" s="193" t="s">
        <v>756</v>
      </c>
      <c r="C448" s="193" t="s">
        <v>26</v>
      </c>
      <c r="D448" s="200"/>
      <c r="E448" s="200" t="str">
        <f>IFERROR(VLOOKUP(D448,#REF!,4,FALSE)," ")</f>
        <v xml:space="preserve"> </v>
      </c>
      <c r="F448" s="200"/>
      <c r="G448" s="200" t="str">
        <f>IFERROR(VLOOKUP(D448,#REF!,12,FALSE)," ")</f>
        <v xml:space="preserve"> </v>
      </c>
      <c r="H448" s="200"/>
      <c r="I448" s="249"/>
      <c r="J448" s="200"/>
      <c r="K448" s="252" t="s">
        <v>979</v>
      </c>
      <c r="L448" s="245">
        <v>44927</v>
      </c>
      <c r="M448" s="245">
        <v>45291</v>
      </c>
      <c r="N448" s="246" t="s">
        <v>23</v>
      </c>
      <c r="O448" s="250">
        <v>177848625</v>
      </c>
      <c r="P448" s="248" t="s">
        <v>497</v>
      </c>
    </row>
    <row r="449" spans="1:16" ht="409.5" x14ac:dyDescent="0.25">
      <c r="A449" s="193" t="s">
        <v>755</v>
      </c>
      <c r="B449" s="193" t="s">
        <v>756</v>
      </c>
      <c r="C449" s="193" t="s">
        <v>26</v>
      </c>
      <c r="D449" s="200"/>
      <c r="E449" s="200" t="str">
        <f>IFERROR(VLOOKUP(D449,#REF!,4,FALSE)," ")</f>
        <v xml:space="preserve"> </v>
      </c>
      <c r="F449" s="200"/>
      <c r="G449" s="200" t="str">
        <f>IFERROR(VLOOKUP(D449,#REF!,12,FALSE)," ")</f>
        <v xml:space="preserve"> </v>
      </c>
      <c r="H449" s="200"/>
      <c r="I449" s="249"/>
      <c r="J449" s="200"/>
      <c r="K449" s="252" t="s">
        <v>980</v>
      </c>
      <c r="L449" s="245">
        <v>44927</v>
      </c>
      <c r="M449" s="245">
        <v>45291</v>
      </c>
      <c r="N449" s="246" t="s">
        <v>23</v>
      </c>
      <c r="O449" s="250">
        <v>85417358</v>
      </c>
      <c r="P449" s="248" t="s">
        <v>497</v>
      </c>
    </row>
    <row r="450" spans="1:16" ht="285" x14ac:dyDescent="0.25">
      <c r="A450" s="193" t="s">
        <v>755</v>
      </c>
      <c r="B450" s="193" t="s">
        <v>756</v>
      </c>
      <c r="C450" s="193" t="s">
        <v>26</v>
      </c>
      <c r="D450" s="200"/>
      <c r="E450" s="200" t="str">
        <f>IFERROR(VLOOKUP(D450,#REF!,4,FALSE)," ")</f>
        <v xml:space="preserve"> </v>
      </c>
      <c r="F450" s="200"/>
      <c r="G450" s="200" t="str">
        <f>IFERROR(VLOOKUP(D450,#REF!,12,FALSE)," ")</f>
        <v xml:space="preserve"> </v>
      </c>
      <c r="H450" s="200"/>
      <c r="I450" s="249"/>
      <c r="J450" s="200"/>
      <c r="K450" s="252" t="s">
        <v>981</v>
      </c>
      <c r="L450" s="245">
        <v>44927</v>
      </c>
      <c r="M450" s="245">
        <v>45291</v>
      </c>
      <c r="N450" s="246" t="s">
        <v>23</v>
      </c>
      <c r="O450" s="250">
        <v>147945249</v>
      </c>
      <c r="P450" s="248" t="s">
        <v>497</v>
      </c>
    </row>
    <row r="451" spans="1:16" ht="210" x14ac:dyDescent="0.25">
      <c r="A451" s="193" t="s">
        <v>755</v>
      </c>
      <c r="B451" s="193" t="s">
        <v>756</v>
      </c>
      <c r="C451" s="193" t="s">
        <v>26</v>
      </c>
      <c r="D451" s="206"/>
      <c r="E451" s="206" t="str">
        <f>IFERROR(VLOOKUP(D451,#REF!,4,FALSE)," ")</f>
        <v xml:space="preserve"> </v>
      </c>
      <c r="F451" s="206"/>
      <c r="G451" s="206" t="str">
        <f>IFERROR(VLOOKUP(D451,#REF!,12,FALSE)," ")</f>
        <v xml:space="preserve"> </v>
      </c>
      <c r="H451" s="206"/>
      <c r="I451" s="251"/>
      <c r="J451" s="206"/>
      <c r="K451" s="252" t="s">
        <v>982</v>
      </c>
      <c r="L451" s="245">
        <v>44927</v>
      </c>
      <c r="M451" s="245">
        <v>45291</v>
      </c>
      <c r="N451" s="246" t="s">
        <v>23</v>
      </c>
      <c r="O451" s="250">
        <v>29446333</v>
      </c>
      <c r="P451" s="248" t="s">
        <v>497</v>
      </c>
    </row>
    <row r="452" spans="1:16" ht="105" x14ac:dyDescent="0.25">
      <c r="A452" s="193" t="s">
        <v>755</v>
      </c>
      <c r="B452" s="193" t="s">
        <v>756</v>
      </c>
      <c r="C452" s="193" t="s">
        <v>26</v>
      </c>
      <c r="D452" s="191" t="s">
        <v>983</v>
      </c>
      <c r="E452" s="191" t="s">
        <v>847</v>
      </c>
      <c r="F452" s="191" t="s">
        <v>759</v>
      </c>
      <c r="G452" s="191" t="s">
        <v>984</v>
      </c>
      <c r="H452" s="191" t="s">
        <v>985</v>
      </c>
      <c r="I452" s="243"/>
      <c r="J452" s="191" t="s">
        <v>986</v>
      </c>
      <c r="K452" s="252" t="s">
        <v>987</v>
      </c>
      <c r="L452" s="245">
        <v>44927</v>
      </c>
      <c r="M452" s="245">
        <v>45291</v>
      </c>
      <c r="N452" s="246" t="s">
        <v>23</v>
      </c>
      <c r="O452" s="250">
        <v>618231838</v>
      </c>
      <c r="P452" s="248" t="s">
        <v>497</v>
      </c>
    </row>
    <row r="453" spans="1:16" ht="150" x14ac:dyDescent="0.25">
      <c r="A453" s="193" t="s">
        <v>755</v>
      </c>
      <c r="B453" s="193" t="s">
        <v>756</v>
      </c>
      <c r="C453" s="193" t="s">
        <v>26</v>
      </c>
      <c r="D453" s="200"/>
      <c r="E453" s="200" t="str">
        <f>IFERROR(VLOOKUP(D453,#REF!,4,FALSE)," ")</f>
        <v xml:space="preserve"> </v>
      </c>
      <c r="F453" s="200" t="b">
        <f>IF(C453="Producto","='Plan_Indicativo '!N2",IF(C453&lt;"Producto",BT452))</f>
        <v>0</v>
      </c>
      <c r="G453" s="200" t="str">
        <f>IFERROR(VLOOKUP(D453,#REF!,12,FALSE)," ")</f>
        <v xml:space="preserve"> </v>
      </c>
      <c r="H453" s="200"/>
      <c r="I453" s="249"/>
      <c r="J453" s="200"/>
      <c r="K453" s="252" t="s">
        <v>988</v>
      </c>
      <c r="L453" s="245">
        <v>44927</v>
      </c>
      <c r="M453" s="245">
        <v>45291</v>
      </c>
      <c r="N453" s="246" t="s">
        <v>23</v>
      </c>
      <c r="O453" s="250">
        <v>10000000</v>
      </c>
      <c r="P453" s="248" t="s">
        <v>497</v>
      </c>
    </row>
    <row r="454" spans="1:16" ht="90" x14ac:dyDescent="0.25">
      <c r="A454" s="193" t="s">
        <v>755</v>
      </c>
      <c r="B454" s="193" t="s">
        <v>756</v>
      </c>
      <c r="C454" s="193" t="s">
        <v>158</v>
      </c>
      <c r="D454" s="200"/>
      <c r="E454" s="200" t="str">
        <f>IFERROR(VLOOKUP(D454,#REF!,4,FALSE)," ")</f>
        <v xml:space="preserve"> </v>
      </c>
      <c r="F454" s="200">
        <f>IF(C454="Producto","='Plan_Indicativo '!N2",IF(C454&lt;"Producto",BT453))</f>
        <v>0</v>
      </c>
      <c r="G454" s="200" t="str">
        <f>IFERROR(VLOOKUP(D454,#REF!,12,FALSE)," ")</f>
        <v xml:space="preserve"> </v>
      </c>
      <c r="H454" s="200"/>
      <c r="I454" s="249"/>
      <c r="J454" s="200"/>
      <c r="K454" s="252" t="s">
        <v>989</v>
      </c>
      <c r="L454" s="245">
        <v>44927</v>
      </c>
      <c r="M454" s="245">
        <v>45291</v>
      </c>
      <c r="N454" s="246" t="s">
        <v>23</v>
      </c>
      <c r="O454" s="250">
        <v>6000000</v>
      </c>
      <c r="P454" s="248" t="s">
        <v>497</v>
      </c>
    </row>
    <row r="455" spans="1:16" ht="60" x14ac:dyDescent="0.25">
      <c r="A455" s="193" t="s">
        <v>755</v>
      </c>
      <c r="B455" s="193" t="s">
        <v>756</v>
      </c>
      <c r="C455" s="193" t="s">
        <v>26</v>
      </c>
      <c r="D455" s="206"/>
      <c r="E455" s="206" t="str">
        <f>IFERROR(VLOOKUP(D455,#REF!,4,FALSE)," ")</f>
        <v xml:space="preserve"> </v>
      </c>
      <c r="F455" s="206" t="b">
        <f>IF(C455="Producto","='Plan_Indicativo '!N2",IF(C455&lt;"Producto",BT454))</f>
        <v>0</v>
      </c>
      <c r="G455" s="206" t="str">
        <f>IFERROR(VLOOKUP(D455,#REF!,12,FALSE)," ")</f>
        <v xml:space="preserve"> </v>
      </c>
      <c r="H455" s="206"/>
      <c r="I455" s="251"/>
      <c r="J455" s="206"/>
      <c r="K455" s="252" t="s">
        <v>990</v>
      </c>
      <c r="L455" s="245">
        <v>44927</v>
      </c>
      <c r="M455" s="245">
        <v>45291</v>
      </c>
      <c r="N455" s="246" t="s">
        <v>23</v>
      </c>
      <c r="O455" s="250">
        <v>25000000</v>
      </c>
      <c r="P455" s="248" t="s">
        <v>497</v>
      </c>
    </row>
    <row r="456" spans="1:16" ht="90" x14ac:dyDescent="0.25">
      <c r="A456" s="193" t="s">
        <v>755</v>
      </c>
      <c r="B456" s="193" t="s">
        <v>756</v>
      </c>
      <c r="C456" s="193" t="s">
        <v>26</v>
      </c>
      <c r="D456" s="191" t="s">
        <v>991</v>
      </c>
      <c r="E456" s="191" t="s">
        <v>847</v>
      </c>
      <c r="F456" s="191" t="s">
        <v>759</v>
      </c>
      <c r="G456" s="191" t="s">
        <v>992</v>
      </c>
      <c r="H456" s="191" t="s">
        <v>993</v>
      </c>
      <c r="I456" s="243">
        <v>2023002200025</v>
      </c>
      <c r="J456" s="191" t="s">
        <v>994</v>
      </c>
      <c r="K456" s="252" t="s">
        <v>995</v>
      </c>
      <c r="L456" s="245">
        <v>44927</v>
      </c>
      <c r="M456" s="245">
        <v>45291</v>
      </c>
      <c r="N456" s="246" t="s">
        <v>23</v>
      </c>
      <c r="O456" s="250">
        <v>221702211.33333334</v>
      </c>
      <c r="P456" s="248" t="s">
        <v>497</v>
      </c>
    </row>
    <row r="457" spans="1:16" ht="120" x14ac:dyDescent="0.25">
      <c r="A457" s="193" t="s">
        <v>755</v>
      </c>
      <c r="B457" s="193" t="s">
        <v>756</v>
      </c>
      <c r="C457" s="193" t="s">
        <v>26</v>
      </c>
      <c r="D457" s="200"/>
      <c r="E457" s="200"/>
      <c r="F457" s="200"/>
      <c r="G457" s="200"/>
      <c r="H457" s="200"/>
      <c r="I457" s="249"/>
      <c r="J457" s="200"/>
      <c r="K457" s="252" t="s">
        <v>996</v>
      </c>
      <c r="L457" s="245">
        <v>44927</v>
      </c>
      <c r="M457" s="245">
        <v>45291</v>
      </c>
      <c r="N457" s="246" t="s">
        <v>23</v>
      </c>
      <c r="O457" s="250">
        <v>248247270.33333334</v>
      </c>
      <c r="P457" s="248" t="s">
        <v>497</v>
      </c>
    </row>
    <row r="458" spans="1:16" ht="135" x14ac:dyDescent="0.25">
      <c r="A458" s="193" t="s">
        <v>755</v>
      </c>
      <c r="B458" s="193" t="s">
        <v>756</v>
      </c>
      <c r="C458" s="193" t="s">
        <v>26</v>
      </c>
      <c r="D458" s="200"/>
      <c r="E458" s="200"/>
      <c r="F458" s="200"/>
      <c r="G458" s="200"/>
      <c r="H458" s="200"/>
      <c r="I458" s="249"/>
      <c r="J458" s="200"/>
      <c r="K458" s="252" t="s">
        <v>997</v>
      </c>
      <c r="L458" s="245">
        <v>44927</v>
      </c>
      <c r="M458" s="245">
        <v>45291</v>
      </c>
      <c r="N458" s="246" t="s">
        <v>23</v>
      </c>
      <c r="O458" s="250">
        <v>283233000.33333337</v>
      </c>
      <c r="P458" s="248" t="s">
        <v>497</v>
      </c>
    </row>
    <row r="459" spans="1:16" ht="150" x14ac:dyDescent="0.25">
      <c r="A459" s="193" t="s">
        <v>755</v>
      </c>
      <c r="B459" s="193" t="s">
        <v>756</v>
      </c>
      <c r="C459" s="193" t="s">
        <v>26</v>
      </c>
      <c r="D459" s="200"/>
      <c r="E459" s="200"/>
      <c r="F459" s="200"/>
      <c r="G459" s="200"/>
      <c r="H459" s="200"/>
      <c r="I459" s="249"/>
      <c r="J459" s="200"/>
      <c r="K459" s="252" t="s">
        <v>998</v>
      </c>
      <c r="L459" s="245">
        <v>44927</v>
      </c>
      <c r="M459" s="245">
        <v>45291</v>
      </c>
      <c r="N459" s="246" t="s">
        <v>23</v>
      </c>
      <c r="O459" s="250">
        <v>600000000</v>
      </c>
      <c r="P459" s="248" t="s">
        <v>497</v>
      </c>
    </row>
    <row r="460" spans="1:16" ht="150" x14ac:dyDescent="0.25">
      <c r="A460" s="193" t="s">
        <v>755</v>
      </c>
      <c r="B460" s="193" t="s">
        <v>756</v>
      </c>
      <c r="C460" s="193" t="s">
        <v>26</v>
      </c>
      <c r="D460" s="200"/>
      <c r="E460" s="200"/>
      <c r="F460" s="200"/>
      <c r="G460" s="200"/>
      <c r="H460" s="200"/>
      <c r="I460" s="249"/>
      <c r="J460" s="200"/>
      <c r="K460" s="252" t="s">
        <v>998</v>
      </c>
      <c r="L460" s="245">
        <v>44927</v>
      </c>
      <c r="M460" s="245">
        <v>45291</v>
      </c>
      <c r="N460" s="246" t="s">
        <v>23</v>
      </c>
      <c r="O460" s="250">
        <v>24000000</v>
      </c>
      <c r="P460" s="248" t="s">
        <v>497</v>
      </c>
    </row>
    <row r="461" spans="1:16" ht="165" x14ac:dyDescent="0.25">
      <c r="A461" s="193" t="s">
        <v>755</v>
      </c>
      <c r="B461" s="193" t="s">
        <v>756</v>
      </c>
      <c r="C461" s="193" t="s">
        <v>26</v>
      </c>
      <c r="D461" s="206"/>
      <c r="E461" s="206"/>
      <c r="F461" s="206"/>
      <c r="G461" s="206"/>
      <c r="H461" s="206"/>
      <c r="I461" s="251"/>
      <c r="J461" s="206"/>
      <c r="K461" s="252" t="s">
        <v>999</v>
      </c>
      <c r="L461" s="245">
        <v>44927</v>
      </c>
      <c r="M461" s="245">
        <v>45291</v>
      </c>
      <c r="N461" s="246" t="s">
        <v>23</v>
      </c>
      <c r="O461" s="250">
        <v>450000000</v>
      </c>
      <c r="P461" s="248" t="s">
        <v>497</v>
      </c>
    </row>
    <row r="462" spans="1:16" ht="120" x14ac:dyDescent="0.25">
      <c r="A462" s="193" t="s">
        <v>755</v>
      </c>
      <c r="B462" s="193" t="s">
        <v>756</v>
      </c>
      <c r="C462" s="193" t="s">
        <v>26</v>
      </c>
      <c r="D462" s="220" t="s">
        <v>1000</v>
      </c>
      <c r="E462" s="220" t="s">
        <v>847</v>
      </c>
      <c r="F462" s="220" t="s">
        <v>1001</v>
      </c>
      <c r="G462" s="220" t="s">
        <v>1002</v>
      </c>
      <c r="H462" s="220" t="s">
        <v>1003</v>
      </c>
      <c r="I462" s="262">
        <v>2023002200015</v>
      </c>
      <c r="J462" s="220" t="s">
        <v>1004</v>
      </c>
      <c r="K462" s="244" t="s">
        <v>1005</v>
      </c>
      <c r="L462" s="245">
        <v>44927</v>
      </c>
      <c r="M462" s="245">
        <v>45291</v>
      </c>
      <c r="N462" s="246" t="s">
        <v>23</v>
      </c>
      <c r="O462" s="250">
        <v>132039006</v>
      </c>
      <c r="P462" s="248" t="s">
        <v>497</v>
      </c>
    </row>
    <row r="463" spans="1:16" ht="195" x14ac:dyDescent="0.25">
      <c r="A463" s="193" t="s">
        <v>755</v>
      </c>
      <c r="B463" s="193" t="s">
        <v>756</v>
      </c>
      <c r="C463" s="193" t="s">
        <v>26</v>
      </c>
      <c r="D463" s="223"/>
      <c r="E463" s="223" t="str">
        <f>IFERROR(VLOOKUP(D463,#REF!,4,FALSE)," ")</f>
        <v xml:space="preserve"> </v>
      </c>
      <c r="F463" s="223" t="b">
        <f>IF(C463="Producto","='Plan_Indicativo '!N2",IF(C463&lt;"Producto",BT462))</f>
        <v>0</v>
      </c>
      <c r="G463" s="223" t="str">
        <f>IFERROR(VLOOKUP(D463,#REF!,12,FALSE)," ")</f>
        <v xml:space="preserve"> </v>
      </c>
      <c r="H463" s="223"/>
      <c r="I463" s="263"/>
      <c r="J463" s="223"/>
      <c r="K463" s="244" t="s">
        <v>1006</v>
      </c>
      <c r="L463" s="245">
        <v>44927</v>
      </c>
      <c r="M463" s="245">
        <v>45291</v>
      </c>
      <c r="N463" s="246" t="s">
        <v>23</v>
      </c>
      <c r="O463" s="250">
        <v>47272809</v>
      </c>
      <c r="P463" s="248" t="s">
        <v>497</v>
      </c>
    </row>
    <row r="464" spans="1:16" ht="195" x14ac:dyDescent="0.25">
      <c r="A464" s="193" t="s">
        <v>755</v>
      </c>
      <c r="B464" s="193" t="s">
        <v>756</v>
      </c>
      <c r="C464" s="193" t="s">
        <v>26</v>
      </c>
      <c r="D464" s="223"/>
      <c r="E464" s="223" t="str">
        <f>IFERROR(VLOOKUP(D464,#REF!,4,FALSE)," ")</f>
        <v xml:space="preserve"> </v>
      </c>
      <c r="F464" s="223" t="b">
        <f>IF(C464="Producto","='Plan_Indicativo '!N2",IF(C464&lt;"Producto",BT463))</f>
        <v>0</v>
      </c>
      <c r="G464" s="223" t="str">
        <f>IFERROR(VLOOKUP(D464,#REF!,12,FALSE)," ")</f>
        <v xml:space="preserve"> </v>
      </c>
      <c r="H464" s="223"/>
      <c r="I464" s="263"/>
      <c r="J464" s="223"/>
      <c r="K464" s="244" t="s">
        <v>1007</v>
      </c>
      <c r="L464" s="245">
        <v>44927</v>
      </c>
      <c r="M464" s="245">
        <v>45291</v>
      </c>
      <c r="N464" s="246" t="s">
        <v>23</v>
      </c>
      <c r="O464" s="250">
        <v>47272809</v>
      </c>
      <c r="P464" s="248" t="s">
        <v>497</v>
      </c>
    </row>
    <row r="465" spans="1:16" ht="165" x14ac:dyDescent="0.25">
      <c r="A465" s="193" t="s">
        <v>755</v>
      </c>
      <c r="B465" s="193" t="s">
        <v>756</v>
      </c>
      <c r="C465" s="193" t="s">
        <v>26</v>
      </c>
      <c r="D465" s="223"/>
      <c r="E465" s="223" t="str">
        <f>IFERROR(VLOOKUP(D465,#REF!,4,FALSE)," ")</f>
        <v xml:space="preserve"> </v>
      </c>
      <c r="F465" s="223" t="b">
        <f>IF(C465="Producto","='Plan_Indicativo '!N2",IF(C465&lt;"Producto",BT464))</f>
        <v>0</v>
      </c>
      <c r="G465" s="223" t="str">
        <f>IFERROR(VLOOKUP(D465,#REF!,12,FALSE)," ")</f>
        <v xml:space="preserve"> </v>
      </c>
      <c r="H465" s="223"/>
      <c r="I465" s="263"/>
      <c r="J465" s="223"/>
      <c r="K465" s="244" t="s">
        <v>1008</v>
      </c>
      <c r="L465" s="245">
        <v>44927</v>
      </c>
      <c r="M465" s="245">
        <v>45291</v>
      </c>
      <c r="N465" s="246" t="s">
        <v>23</v>
      </c>
      <c r="O465" s="250">
        <v>47272809</v>
      </c>
      <c r="P465" s="248" t="s">
        <v>497</v>
      </c>
    </row>
    <row r="466" spans="1:16" ht="210" x14ac:dyDescent="0.25">
      <c r="A466" s="193" t="s">
        <v>755</v>
      </c>
      <c r="B466" s="193" t="s">
        <v>756</v>
      </c>
      <c r="C466" s="193" t="s">
        <v>158</v>
      </c>
      <c r="D466" s="223"/>
      <c r="E466" s="223" t="str">
        <f>IFERROR(VLOOKUP(D466,#REF!,4,FALSE)," ")</f>
        <v xml:space="preserve"> </v>
      </c>
      <c r="F466" s="223">
        <f>IF(C466="Producto","='Plan_Indicativo '!N2",IF(C466&lt;"Producto",BT465))</f>
        <v>0</v>
      </c>
      <c r="G466" s="223" t="str">
        <f>IFERROR(VLOOKUP(D466,#REF!,12,FALSE)," ")</f>
        <v xml:space="preserve"> </v>
      </c>
      <c r="H466" s="223"/>
      <c r="I466" s="263"/>
      <c r="J466" s="223"/>
      <c r="K466" s="244" t="s">
        <v>1009</v>
      </c>
      <c r="L466" s="245">
        <v>44927</v>
      </c>
      <c r="M466" s="245">
        <v>45291</v>
      </c>
      <c r="N466" s="246" t="s">
        <v>23</v>
      </c>
      <c r="O466" s="250">
        <v>47272809</v>
      </c>
      <c r="P466" s="248" t="s">
        <v>497</v>
      </c>
    </row>
    <row r="467" spans="1:16" ht="225" x14ac:dyDescent="0.25">
      <c r="A467" s="193" t="s">
        <v>755</v>
      </c>
      <c r="B467" s="193" t="s">
        <v>756</v>
      </c>
      <c r="C467" s="193" t="s">
        <v>26</v>
      </c>
      <c r="D467" s="223"/>
      <c r="E467" s="223" t="str">
        <f>IFERROR(VLOOKUP(D467,#REF!,4,FALSE)," ")</f>
        <v xml:space="preserve"> </v>
      </c>
      <c r="F467" s="223" t="b">
        <f>IF(C467="Producto","='Plan_Indicativo '!N2",IF(C467&lt;"Producto",BT466))</f>
        <v>0</v>
      </c>
      <c r="G467" s="223" t="str">
        <f>IFERROR(VLOOKUP(D467,#REF!,12,FALSE)," ")</f>
        <v xml:space="preserve"> </v>
      </c>
      <c r="H467" s="223"/>
      <c r="I467" s="263"/>
      <c r="J467" s="223"/>
      <c r="K467" s="244" t="s">
        <v>1010</v>
      </c>
      <c r="L467" s="245">
        <v>44927</v>
      </c>
      <c r="M467" s="245">
        <v>45291</v>
      </c>
      <c r="N467" s="246" t="s">
        <v>23</v>
      </c>
      <c r="O467" s="250">
        <v>47272809</v>
      </c>
      <c r="P467" s="248" t="s">
        <v>497</v>
      </c>
    </row>
    <row r="468" spans="1:16" ht="225" x14ac:dyDescent="0.25">
      <c r="A468" s="193" t="s">
        <v>755</v>
      </c>
      <c r="B468" s="193" t="s">
        <v>756</v>
      </c>
      <c r="C468" s="193" t="s">
        <v>26</v>
      </c>
      <c r="D468" s="223"/>
      <c r="E468" s="223" t="str">
        <f>IFERROR(VLOOKUP(D468,#REF!,4,FALSE)," ")</f>
        <v xml:space="preserve"> </v>
      </c>
      <c r="F468" s="223" t="b">
        <f>IF(C468="Producto","='Plan_Indicativo '!N2",IF(C468&lt;"Producto",BT467))</f>
        <v>0</v>
      </c>
      <c r="G468" s="223" t="str">
        <f>IFERROR(VLOOKUP(D468,#REF!,12,FALSE)," ")</f>
        <v xml:space="preserve"> </v>
      </c>
      <c r="H468" s="223"/>
      <c r="I468" s="263"/>
      <c r="J468" s="223"/>
      <c r="K468" s="244" t="s">
        <v>1011</v>
      </c>
      <c r="L468" s="245">
        <v>44927</v>
      </c>
      <c r="M468" s="245">
        <v>45291</v>
      </c>
      <c r="N468" s="246" t="s">
        <v>23</v>
      </c>
      <c r="O468" s="250">
        <v>40844650</v>
      </c>
      <c r="P468" s="248" t="s">
        <v>497</v>
      </c>
    </row>
    <row r="469" spans="1:16" ht="165" x14ac:dyDescent="0.25">
      <c r="A469" s="193" t="s">
        <v>755</v>
      </c>
      <c r="B469" s="193" t="s">
        <v>756</v>
      </c>
      <c r="C469" s="193" t="s">
        <v>26</v>
      </c>
      <c r="D469" s="226"/>
      <c r="E469" s="226" t="str">
        <f>IFERROR(VLOOKUP(D469,#REF!,4,FALSE)," ")</f>
        <v xml:space="preserve"> </v>
      </c>
      <c r="F469" s="226" t="b">
        <f>IF(C469="Producto","='Plan_Indicativo '!N2",IF(C469&lt;"Producto",BT468))</f>
        <v>0</v>
      </c>
      <c r="G469" s="226" t="str">
        <f>IFERROR(VLOOKUP(D469,#REF!,12,FALSE)," ")</f>
        <v xml:space="preserve"> </v>
      </c>
      <c r="H469" s="226"/>
      <c r="I469" s="264"/>
      <c r="J469" s="226"/>
      <c r="K469" s="244" t="s">
        <v>1012</v>
      </c>
      <c r="L469" s="245">
        <v>44927</v>
      </c>
      <c r="M469" s="245">
        <v>45291</v>
      </c>
      <c r="N469" s="246" t="s">
        <v>23</v>
      </c>
      <c r="O469" s="250">
        <v>9000000</v>
      </c>
      <c r="P469" s="248" t="s">
        <v>497</v>
      </c>
    </row>
    <row r="470" spans="1:16" ht="225" x14ac:dyDescent="0.25">
      <c r="A470" s="193" t="s">
        <v>755</v>
      </c>
      <c r="B470" s="193" t="s">
        <v>756</v>
      </c>
      <c r="C470" s="193" t="s">
        <v>158</v>
      </c>
      <c r="D470" s="191" t="s">
        <v>1013</v>
      </c>
      <c r="E470" s="191" t="s">
        <v>847</v>
      </c>
      <c r="F470" s="191" t="s">
        <v>759</v>
      </c>
      <c r="G470" s="191" t="s">
        <v>1014</v>
      </c>
      <c r="H470" s="191" t="s">
        <v>1015</v>
      </c>
      <c r="I470" s="218">
        <v>2023002200033</v>
      </c>
      <c r="J470" s="191" t="s">
        <v>1016</v>
      </c>
      <c r="K470" s="252" t="s">
        <v>1017</v>
      </c>
      <c r="L470" s="245">
        <v>44927</v>
      </c>
      <c r="M470" s="245">
        <v>45291</v>
      </c>
      <c r="N470" s="246" t="s">
        <v>23</v>
      </c>
      <c r="O470" s="250">
        <v>85534586.340000004</v>
      </c>
      <c r="P470" s="248" t="s">
        <v>497</v>
      </c>
    </row>
    <row r="471" spans="1:16" ht="375" x14ac:dyDescent="0.25">
      <c r="A471" s="193" t="s">
        <v>755</v>
      </c>
      <c r="B471" s="193" t="s">
        <v>756</v>
      </c>
      <c r="C471" s="193" t="s">
        <v>158</v>
      </c>
      <c r="D471" s="200"/>
      <c r="E471" s="200" t="str">
        <f>IFERROR(VLOOKUP(D471,#REF!,4,FALSE)," ")</f>
        <v xml:space="preserve"> </v>
      </c>
      <c r="F471" s="200">
        <f>IF(C471="Producto","='Plan_Indicativo '!N2",IF(C471&lt;"Producto",BT470))</f>
        <v>0</v>
      </c>
      <c r="G471" s="200" t="str">
        <f>IFERROR(VLOOKUP(D471,#REF!,12,FALSE)," ")</f>
        <v xml:space="preserve"> </v>
      </c>
      <c r="H471" s="200"/>
      <c r="I471" s="221"/>
      <c r="J471" s="200"/>
      <c r="K471" s="252" t="s">
        <v>1018</v>
      </c>
      <c r="L471" s="245">
        <v>44927</v>
      </c>
      <c r="M471" s="245">
        <v>45291</v>
      </c>
      <c r="N471" s="246" t="s">
        <v>23</v>
      </c>
      <c r="O471" s="250">
        <v>14000000</v>
      </c>
      <c r="P471" s="248" t="s">
        <v>497</v>
      </c>
    </row>
    <row r="472" spans="1:16" ht="225" x14ac:dyDescent="0.25">
      <c r="A472" s="193" t="s">
        <v>755</v>
      </c>
      <c r="B472" s="193" t="s">
        <v>756</v>
      </c>
      <c r="C472" s="193" t="s">
        <v>158</v>
      </c>
      <c r="D472" s="200"/>
      <c r="E472" s="200" t="str">
        <f>IFERROR(VLOOKUP(D472,#REF!,4,FALSE)," ")</f>
        <v xml:space="preserve"> </v>
      </c>
      <c r="F472" s="200">
        <f>IF(C472="Producto","='Plan_Indicativo '!N2",IF(C472&lt;"Producto",BT471))</f>
        <v>0</v>
      </c>
      <c r="G472" s="200" t="str">
        <f>IFERROR(VLOOKUP(D472,#REF!,12,FALSE)," ")</f>
        <v xml:space="preserve"> </v>
      </c>
      <c r="H472" s="200"/>
      <c r="I472" s="221"/>
      <c r="J472" s="200"/>
      <c r="K472" s="252" t="s">
        <v>1019</v>
      </c>
      <c r="L472" s="245">
        <v>44927</v>
      </c>
      <c r="M472" s="245">
        <v>45291</v>
      </c>
      <c r="N472" s="246" t="s">
        <v>23</v>
      </c>
      <c r="O472" s="250">
        <v>62012575.096500009</v>
      </c>
      <c r="P472" s="248" t="s">
        <v>497</v>
      </c>
    </row>
    <row r="473" spans="1:16" ht="195" x14ac:dyDescent="0.25">
      <c r="A473" s="193" t="s">
        <v>755</v>
      </c>
      <c r="B473" s="193" t="s">
        <v>756</v>
      </c>
      <c r="C473" s="193" t="s">
        <v>158</v>
      </c>
      <c r="D473" s="200"/>
      <c r="E473" s="200" t="str">
        <f>IFERROR(VLOOKUP(D473,#REF!,4,FALSE)," ")</f>
        <v xml:space="preserve"> </v>
      </c>
      <c r="F473" s="200">
        <f>IF(C473="Producto","='Plan_Indicativo '!N2",IF(C473&lt;"Producto",BT472))</f>
        <v>0</v>
      </c>
      <c r="G473" s="200" t="str">
        <f>IFERROR(VLOOKUP(D473,#REF!,12,FALSE)," ")</f>
        <v xml:space="preserve"> </v>
      </c>
      <c r="H473" s="200"/>
      <c r="I473" s="221"/>
      <c r="J473" s="200"/>
      <c r="K473" s="252" t="s">
        <v>1020</v>
      </c>
      <c r="L473" s="245">
        <v>44927</v>
      </c>
      <c r="M473" s="245">
        <v>45291</v>
      </c>
      <c r="N473" s="246" t="s">
        <v>23</v>
      </c>
      <c r="O473" s="250">
        <v>4276729.3170000007</v>
      </c>
      <c r="P473" s="248" t="s">
        <v>497</v>
      </c>
    </row>
    <row r="474" spans="1:16" ht="195" x14ac:dyDescent="0.25">
      <c r="A474" s="193" t="s">
        <v>755</v>
      </c>
      <c r="B474" s="193" t="s">
        <v>756</v>
      </c>
      <c r="C474" s="193" t="s">
        <v>158</v>
      </c>
      <c r="D474" s="200"/>
      <c r="E474" s="200" t="str">
        <f>IFERROR(VLOOKUP(D474,#REF!,4,FALSE)," ")</f>
        <v xml:space="preserve"> </v>
      </c>
      <c r="F474" s="200">
        <f>IF(C474="Producto","='Plan_Indicativo '!N2",IF(C474&lt;"Producto",BT473))</f>
        <v>0</v>
      </c>
      <c r="G474" s="200" t="str">
        <f>IFERROR(VLOOKUP(D474,#REF!,12,FALSE)," ")</f>
        <v xml:space="preserve"> </v>
      </c>
      <c r="H474" s="200"/>
      <c r="I474" s="221"/>
      <c r="J474" s="200"/>
      <c r="K474" s="252" t="s">
        <v>1021</v>
      </c>
      <c r="L474" s="245">
        <v>44927</v>
      </c>
      <c r="M474" s="245">
        <v>45291</v>
      </c>
      <c r="N474" s="246" t="s">
        <v>23</v>
      </c>
      <c r="O474" s="250">
        <v>4276729.3170000007</v>
      </c>
      <c r="P474" s="248" t="s">
        <v>497</v>
      </c>
    </row>
    <row r="475" spans="1:16" ht="75" x14ac:dyDescent="0.25">
      <c r="A475" s="193" t="s">
        <v>755</v>
      </c>
      <c r="B475" s="193" t="s">
        <v>756</v>
      </c>
      <c r="C475" s="193" t="s">
        <v>158</v>
      </c>
      <c r="D475" s="200"/>
      <c r="E475" s="200" t="str">
        <f>IFERROR(VLOOKUP(D475,#REF!,4,FALSE)," ")</f>
        <v xml:space="preserve"> </v>
      </c>
      <c r="F475" s="200">
        <f>IF(C475="Producto","='Plan_Indicativo '!N2",IF(C475&lt;"Producto",BT474))</f>
        <v>0</v>
      </c>
      <c r="G475" s="200" t="str">
        <f>IFERROR(VLOOKUP(D475,#REF!,12,FALSE)," ")</f>
        <v xml:space="preserve"> </v>
      </c>
      <c r="H475" s="200"/>
      <c r="I475" s="221"/>
      <c r="J475" s="200"/>
      <c r="K475" s="252" t="s">
        <v>1022</v>
      </c>
      <c r="L475" s="245">
        <v>44927</v>
      </c>
      <c r="M475" s="245">
        <v>45291</v>
      </c>
      <c r="N475" s="246" t="s">
        <v>23</v>
      </c>
      <c r="O475" s="250">
        <v>4276729.3170000007</v>
      </c>
      <c r="P475" s="248" t="s">
        <v>497</v>
      </c>
    </row>
    <row r="476" spans="1:16" ht="75" x14ac:dyDescent="0.25">
      <c r="A476" s="193" t="s">
        <v>755</v>
      </c>
      <c r="B476" s="193" t="s">
        <v>756</v>
      </c>
      <c r="C476" s="193" t="s">
        <v>158</v>
      </c>
      <c r="D476" s="200"/>
      <c r="E476" s="200" t="str">
        <f>IFERROR(VLOOKUP(D476,#REF!,4,FALSE)," ")</f>
        <v xml:space="preserve"> </v>
      </c>
      <c r="F476" s="200">
        <f>IF(C476="Producto","='Plan_Indicativo '!N2",IF(C476&lt;"Producto",BT475))</f>
        <v>0</v>
      </c>
      <c r="G476" s="200" t="str">
        <f>IFERROR(VLOOKUP(D476,#REF!,12,FALSE)," ")</f>
        <v xml:space="preserve"> </v>
      </c>
      <c r="H476" s="200"/>
      <c r="I476" s="221"/>
      <c r="J476" s="200"/>
      <c r="K476" s="252" t="s">
        <v>1023</v>
      </c>
      <c r="L476" s="245">
        <v>44927</v>
      </c>
      <c r="M476" s="245">
        <v>45291</v>
      </c>
      <c r="N476" s="246" t="s">
        <v>23</v>
      </c>
      <c r="O476" s="250">
        <v>4276729.3170000007</v>
      </c>
      <c r="P476" s="248" t="s">
        <v>497</v>
      </c>
    </row>
    <row r="477" spans="1:16" ht="75" x14ac:dyDescent="0.25">
      <c r="A477" s="193" t="s">
        <v>755</v>
      </c>
      <c r="B477" s="193" t="s">
        <v>756</v>
      </c>
      <c r="C477" s="193" t="s">
        <v>158</v>
      </c>
      <c r="D477" s="200"/>
      <c r="E477" s="200" t="str">
        <f>IFERROR(VLOOKUP(D477,#REF!,4,FALSE)," ")</f>
        <v xml:space="preserve"> </v>
      </c>
      <c r="F477" s="200">
        <f>IF(C477="Producto","='Plan_Indicativo '!N2",IF(C477&lt;"Producto",BT476))</f>
        <v>0</v>
      </c>
      <c r="G477" s="200" t="str">
        <f>IFERROR(VLOOKUP(D477,#REF!,12,FALSE)," ")</f>
        <v xml:space="preserve"> </v>
      </c>
      <c r="H477" s="200"/>
      <c r="I477" s="221"/>
      <c r="J477" s="200"/>
      <c r="K477" s="252" t="s">
        <v>1024</v>
      </c>
      <c r="L477" s="245">
        <v>44927</v>
      </c>
      <c r="M477" s="245">
        <v>45291</v>
      </c>
      <c r="N477" s="246" t="s">
        <v>23</v>
      </c>
      <c r="O477" s="250">
        <v>4276729.3170000007</v>
      </c>
      <c r="P477" s="248" t="s">
        <v>497</v>
      </c>
    </row>
    <row r="478" spans="1:16" ht="135" x14ac:dyDescent="0.25">
      <c r="A478" s="193" t="s">
        <v>755</v>
      </c>
      <c r="B478" s="193" t="s">
        <v>756</v>
      </c>
      <c r="C478" s="193" t="s">
        <v>158</v>
      </c>
      <c r="D478" s="206"/>
      <c r="E478" s="206" t="str">
        <f>IFERROR(VLOOKUP(D478,#REF!,4,FALSE)," ")</f>
        <v xml:space="preserve"> </v>
      </c>
      <c r="F478" s="206">
        <f>IF(C478="Producto","='Plan_Indicativo '!N2",IF(C478&lt;"Producto",BT477))</f>
        <v>0</v>
      </c>
      <c r="G478" s="206" t="str">
        <f>IFERROR(VLOOKUP(D478,#REF!,12,FALSE)," ")</f>
        <v xml:space="preserve"> </v>
      </c>
      <c r="H478" s="206"/>
      <c r="I478" s="224"/>
      <c r="J478" s="206"/>
      <c r="K478" s="252" t="s">
        <v>1025</v>
      </c>
      <c r="L478" s="245">
        <v>44927</v>
      </c>
      <c r="M478" s="245">
        <v>45291</v>
      </c>
      <c r="N478" s="246" t="s">
        <v>23</v>
      </c>
      <c r="O478" s="250">
        <v>2601223.9885</v>
      </c>
      <c r="P478" s="248" t="s">
        <v>497</v>
      </c>
    </row>
    <row r="479" spans="1:16" ht="120" x14ac:dyDescent="0.25">
      <c r="A479" s="193" t="s">
        <v>755</v>
      </c>
      <c r="B479" s="193" t="s">
        <v>756</v>
      </c>
      <c r="C479" s="193" t="s">
        <v>26</v>
      </c>
      <c r="D479" s="284" t="s">
        <v>1080</v>
      </c>
      <c r="E479" s="191" t="s">
        <v>847</v>
      </c>
      <c r="F479" s="191" t="s">
        <v>1081</v>
      </c>
      <c r="G479" s="195" t="s">
        <v>1082</v>
      </c>
      <c r="H479" s="191" t="s">
        <v>1083</v>
      </c>
      <c r="I479" s="243">
        <v>2023002200011</v>
      </c>
      <c r="J479" s="191" t="s">
        <v>1084</v>
      </c>
      <c r="K479" s="285" t="s">
        <v>1085</v>
      </c>
      <c r="L479" s="245">
        <v>44927</v>
      </c>
      <c r="M479" s="245">
        <v>45291</v>
      </c>
      <c r="N479" s="246" t="s">
        <v>23</v>
      </c>
      <c r="O479" s="260">
        <v>21999999999</v>
      </c>
      <c r="P479" s="248" t="s">
        <v>497</v>
      </c>
    </row>
    <row r="480" spans="1:16" ht="76.5" x14ac:dyDescent="0.25">
      <c r="A480" s="193" t="s">
        <v>755</v>
      </c>
      <c r="B480" s="193" t="s">
        <v>756</v>
      </c>
      <c r="C480" s="193" t="s">
        <v>26</v>
      </c>
      <c r="D480" s="286" t="s">
        <v>1086</v>
      </c>
      <c r="E480" s="200"/>
      <c r="F480" s="200"/>
      <c r="G480" s="191" t="s">
        <v>1087</v>
      </c>
      <c r="H480" s="200"/>
      <c r="I480" s="249"/>
      <c r="J480" s="200"/>
      <c r="K480" s="287" t="s">
        <v>1088</v>
      </c>
      <c r="L480" s="245">
        <v>44927</v>
      </c>
      <c r="M480" s="245">
        <v>45291</v>
      </c>
      <c r="N480" s="246" t="s">
        <v>23</v>
      </c>
      <c r="O480" s="260">
        <v>2000000000</v>
      </c>
      <c r="P480" s="248" t="s">
        <v>497</v>
      </c>
    </row>
    <row r="481" spans="1:16" ht="191.25" x14ac:dyDescent="0.25">
      <c r="A481" s="193" t="s">
        <v>755</v>
      </c>
      <c r="B481" s="193" t="s">
        <v>756</v>
      </c>
      <c r="C481" s="193" t="s">
        <v>26</v>
      </c>
      <c r="D481" s="288"/>
      <c r="E481" s="200"/>
      <c r="F481" s="200"/>
      <c r="G481" s="200"/>
      <c r="H481" s="200"/>
      <c r="I481" s="249"/>
      <c r="J481" s="200"/>
      <c r="K481" s="287" t="s">
        <v>1089</v>
      </c>
      <c r="L481" s="245">
        <v>44927</v>
      </c>
      <c r="M481" s="245">
        <v>45291</v>
      </c>
      <c r="N481" s="246" t="s">
        <v>23</v>
      </c>
      <c r="O481" s="260">
        <v>10000000</v>
      </c>
      <c r="P481" s="248" t="s">
        <v>497</v>
      </c>
    </row>
    <row r="482" spans="1:16" ht="102" x14ac:dyDescent="0.25">
      <c r="A482" s="193" t="s">
        <v>755</v>
      </c>
      <c r="B482" s="193" t="s">
        <v>756</v>
      </c>
      <c r="C482" s="193" t="s">
        <v>26</v>
      </c>
      <c r="D482" s="288"/>
      <c r="E482" s="200"/>
      <c r="F482" s="200"/>
      <c r="G482" s="200"/>
      <c r="H482" s="200"/>
      <c r="I482" s="249"/>
      <c r="J482" s="200"/>
      <c r="K482" s="287" t="s">
        <v>1090</v>
      </c>
      <c r="L482" s="245">
        <v>44927</v>
      </c>
      <c r="M482" s="245">
        <v>45291</v>
      </c>
      <c r="N482" s="246" t="s">
        <v>23</v>
      </c>
      <c r="O482" s="260">
        <v>1283432465</v>
      </c>
      <c r="P482" s="248" t="s">
        <v>497</v>
      </c>
    </row>
    <row r="483" spans="1:16" ht="140.25" x14ac:dyDescent="0.25">
      <c r="A483" s="193" t="s">
        <v>755</v>
      </c>
      <c r="B483" s="193" t="s">
        <v>756</v>
      </c>
      <c r="C483" s="193" t="s">
        <v>26</v>
      </c>
      <c r="D483" s="288"/>
      <c r="E483" s="200"/>
      <c r="F483" s="200"/>
      <c r="G483" s="200"/>
      <c r="H483" s="200"/>
      <c r="I483" s="249"/>
      <c r="J483" s="200"/>
      <c r="K483" s="287" t="s">
        <v>1091</v>
      </c>
      <c r="L483" s="245">
        <v>44927</v>
      </c>
      <c r="M483" s="245">
        <v>45291</v>
      </c>
      <c r="N483" s="246" t="s">
        <v>23</v>
      </c>
      <c r="O483" s="260">
        <v>14387129507</v>
      </c>
      <c r="P483" s="248" t="s">
        <v>497</v>
      </c>
    </row>
    <row r="484" spans="1:16" ht="114.75" x14ac:dyDescent="0.25">
      <c r="A484" s="193" t="s">
        <v>755</v>
      </c>
      <c r="B484" s="193" t="s">
        <v>756</v>
      </c>
      <c r="C484" s="193" t="s">
        <v>26</v>
      </c>
      <c r="D484" s="288"/>
      <c r="E484" s="200"/>
      <c r="F484" s="200"/>
      <c r="G484" s="206"/>
      <c r="H484" s="200"/>
      <c r="I484" s="249"/>
      <c r="J484" s="200"/>
      <c r="K484" s="287" t="s">
        <v>1092</v>
      </c>
      <c r="L484" s="245">
        <v>44927</v>
      </c>
      <c r="M484" s="245">
        <v>45291</v>
      </c>
      <c r="N484" s="246" t="s">
        <v>23</v>
      </c>
      <c r="O484" s="260">
        <v>380000000</v>
      </c>
      <c r="P484" s="248" t="s">
        <v>497</v>
      </c>
    </row>
    <row r="485" spans="1:16" ht="120" x14ac:dyDescent="0.25">
      <c r="A485" s="193" t="s">
        <v>755</v>
      </c>
      <c r="B485" s="193" t="s">
        <v>756</v>
      </c>
      <c r="C485" s="193" t="s">
        <v>26</v>
      </c>
      <c r="D485" s="289" t="s">
        <v>1093</v>
      </c>
      <c r="E485" s="200"/>
      <c r="F485" s="200"/>
      <c r="G485" s="287" t="s">
        <v>1094</v>
      </c>
      <c r="H485" s="200"/>
      <c r="I485" s="249"/>
      <c r="J485" s="200"/>
      <c r="K485" s="287" t="s">
        <v>1095</v>
      </c>
      <c r="L485" s="245">
        <v>44927</v>
      </c>
      <c r="M485" s="245">
        <v>45291</v>
      </c>
      <c r="N485" s="246" t="s">
        <v>23</v>
      </c>
      <c r="O485" s="260">
        <v>150000000</v>
      </c>
      <c r="P485" s="248" t="s">
        <v>497</v>
      </c>
    </row>
    <row r="486" spans="1:16" ht="285" x14ac:dyDescent="0.25">
      <c r="A486" s="193" t="s">
        <v>755</v>
      </c>
      <c r="B486" s="193" t="s">
        <v>756</v>
      </c>
      <c r="C486" s="193" t="s">
        <v>26</v>
      </c>
      <c r="D486" s="265" t="s">
        <v>1026</v>
      </c>
      <c r="E486" s="191" t="s">
        <v>847</v>
      </c>
      <c r="F486" s="191" t="s">
        <v>1027</v>
      </c>
      <c r="G486" s="265" t="s">
        <v>1028</v>
      </c>
      <c r="H486" s="191" t="s">
        <v>1029</v>
      </c>
      <c r="I486" s="243">
        <v>2023002200020</v>
      </c>
      <c r="J486" s="191" t="s">
        <v>1030</v>
      </c>
      <c r="K486" s="266" t="s">
        <v>1031</v>
      </c>
      <c r="L486" s="245">
        <v>44927</v>
      </c>
      <c r="M486" s="245">
        <v>45291</v>
      </c>
      <c r="N486" s="246" t="s">
        <v>23</v>
      </c>
      <c r="O486" s="260">
        <v>59396169.140000001</v>
      </c>
      <c r="P486" s="248" t="s">
        <v>497</v>
      </c>
    </row>
    <row r="487" spans="1:16" ht="105" x14ac:dyDescent="0.25">
      <c r="A487" s="193" t="s">
        <v>755</v>
      </c>
      <c r="B487" s="193" t="s">
        <v>756</v>
      </c>
      <c r="C487" s="193" t="s">
        <v>26</v>
      </c>
      <c r="D487" s="267"/>
      <c r="E487" s="200"/>
      <c r="F487" s="200" t="b">
        <f>IF(C487="Producto","='Plan_Indicativo '!N2",IF(C487&lt;"Producto",BT486))</f>
        <v>0</v>
      </c>
      <c r="G487" s="267" t="str">
        <f>IFERROR(VLOOKUP(D487,#REF!,12,FALSE)," ")</f>
        <v xml:space="preserve"> </v>
      </c>
      <c r="H487" s="200"/>
      <c r="I487" s="249"/>
      <c r="J487" s="200"/>
      <c r="K487" s="244" t="s">
        <v>1032</v>
      </c>
      <c r="L487" s="245">
        <v>44927</v>
      </c>
      <c r="M487" s="245">
        <v>45291</v>
      </c>
      <c r="N487" s="246" t="s">
        <v>23</v>
      </c>
      <c r="O487" s="260">
        <v>59396169.140000001</v>
      </c>
      <c r="P487" s="248" t="s">
        <v>497</v>
      </c>
    </row>
    <row r="488" spans="1:16" ht="150" x14ac:dyDescent="0.25">
      <c r="A488" s="193" t="s">
        <v>755</v>
      </c>
      <c r="B488" s="193" t="s">
        <v>756</v>
      </c>
      <c r="C488" s="193" t="s">
        <v>26</v>
      </c>
      <c r="D488" s="267"/>
      <c r="E488" s="200"/>
      <c r="F488" s="200" t="b">
        <f>IF(C488="Producto","='Plan_Indicativo '!N2",IF(C488&lt;"Producto",BT487))</f>
        <v>0</v>
      </c>
      <c r="G488" s="267" t="str">
        <f>IFERROR(VLOOKUP(D488,#REF!,12,FALSE)," ")</f>
        <v xml:space="preserve"> </v>
      </c>
      <c r="H488" s="200"/>
      <c r="I488" s="249"/>
      <c r="J488" s="200"/>
      <c r="K488" s="244" t="s">
        <v>1033</v>
      </c>
      <c r="L488" s="245">
        <v>44927</v>
      </c>
      <c r="M488" s="245">
        <v>45291</v>
      </c>
      <c r="N488" s="246" t="s">
        <v>23</v>
      </c>
      <c r="O488" s="260">
        <v>59396169.140000001</v>
      </c>
      <c r="P488" s="248" t="s">
        <v>497</v>
      </c>
    </row>
    <row r="489" spans="1:16" ht="60" x14ac:dyDescent="0.25">
      <c r="A489" s="193" t="s">
        <v>755</v>
      </c>
      <c r="B489" s="193" t="s">
        <v>756</v>
      </c>
      <c r="C489" s="193" t="s">
        <v>26</v>
      </c>
      <c r="D489" s="267"/>
      <c r="E489" s="200"/>
      <c r="F489" s="200" t="b">
        <f>IF(C489="Producto","='Plan_Indicativo '!N2",IF(C489&lt;"Producto",BT488))</f>
        <v>0</v>
      </c>
      <c r="G489" s="267" t="str">
        <f>IFERROR(VLOOKUP(D489,#REF!,12,FALSE)," ")</f>
        <v xml:space="preserve"> </v>
      </c>
      <c r="H489" s="200"/>
      <c r="I489" s="249"/>
      <c r="J489" s="200"/>
      <c r="K489" s="244" t="s">
        <v>1034</v>
      </c>
      <c r="L489" s="245">
        <v>44927</v>
      </c>
      <c r="M489" s="245">
        <v>45291</v>
      </c>
      <c r="N489" s="246" t="s">
        <v>23</v>
      </c>
      <c r="O489" s="260">
        <v>59396169.140000001</v>
      </c>
      <c r="P489" s="248" t="s">
        <v>497</v>
      </c>
    </row>
    <row r="490" spans="1:16" ht="120" x14ac:dyDescent="0.25">
      <c r="A490" s="193" t="s">
        <v>755</v>
      </c>
      <c r="B490" s="193" t="s">
        <v>756</v>
      </c>
      <c r="C490" s="193" t="s">
        <v>26</v>
      </c>
      <c r="D490" s="267"/>
      <c r="E490" s="200"/>
      <c r="F490" s="200" t="b">
        <f>IF(C490="Producto","='Plan_Indicativo '!N2",IF(C490&lt;"Producto",BT489))</f>
        <v>0</v>
      </c>
      <c r="G490" s="267" t="str">
        <f>IFERROR(VLOOKUP(D490,#REF!,12,FALSE)," ")</f>
        <v xml:space="preserve"> </v>
      </c>
      <c r="H490" s="200"/>
      <c r="I490" s="249"/>
      <c r="J490" s="200"/>
      <c r="K490" s="268" t="s">
        <v>1035</v>
      </c>
      <c r="L490" s="245">
        <v>44927</v>
      </c>
      <c r="M490" s="245">
        <v>45291</v>
      </c>
      <c r="N490" s="246" t="s">
        <v>23</v>
      </c>
      <c r="O490" s="260">
        <v>59396169.140000001</v>
      </c>
      <c r="P490" s="248" t="s">
        <v>497</v>
      </c>
    </row>
    <row r="491" spans="1:16" ht="135" x14ac:dyDescent="0.25">
      <c r="A491" s="193" t="s">
        <v>755</v>
      </c>
      <c r="B491" s="193" t="s">
        <v>756</v>
      </c>
      <c r="C491" s="193" t="s">
        <v>26</v>
      </c>
      <c r="D491" s="267"/>
      <c r="E491" s="200"/>
      <c r="F491" s="200" t="b">
        <f>IF(C491="Producto","='Plan_Indicativo '!N2",IF(C491&lt;"Producto",BT490))</f>
        <v>0</v>
      </c>
      <c r="G491" s="267" t="str">
        <f>IFERROR(VLOOKUP(D491,#REF!,12,FALSE)," ")</f>
        <v xml:space="preserve"> </v>
      </c>
      <c r="H491" s="200"/>
      <c r="I491" s="249"/>
      <c r="J491" s="200"/>
      <c r="K491" s="268" t="s">
        <v>1036</v>
      </c>
      <c r="L491" s="245">
        <v>44927</v>
      </c>
      <c r="M491" s="245">
        <v>45291</v>
      </c>
      <c r="N491" s="246" t="s">
        <v>23</v>
      </c>
      <c r="O491" s="260">
        <v>59396169.140000001</v>
      </c>
      <c r="P491" s="248" t="s">
        <v>497</v>
      </c>
    </row>
    <row r="492" spans="1:16" ht="90" x14ac:dyDescent="0.25">
      <c r="A492" s="193" t="s">
        <v>755</v>
      </c>
      <c r="B492" s="193" t="s">
        <v>756</v>
      </c>
      <c r="C492" s="193" t="s">
        <v>26</v>
      </c>
      <c r="D492" s="267"/>
      <c r="E492" s="200"/>
      <c r="F492" s="200" t="b">
        <f>IF(C492="Producto","='Plan_Indicativo '!N2",IF(C492&lt;"Producto",BT491))</f>
        <v>0</v>
      </c>
      <c r="G492" s="267" t="str">
        <f>IFERROR(VLOOKUP(D492,#REF!,12,FALSE)," ")</f>
        <v xml:space="preserve"> </v>
      </c>
      <c r="H492" s="200"/>
      <c r="I492" s="249"/>
      <c r="J492" s="200"/>
      <c r="K492" s="268" t="s">
        <v>1037</v>
      </c>
      <c r="L492" s="245">
        <v>44927</v>
      </c>
      <c r="M492" s="245">
        <v>45291</v>
      </c>
      <c r="N492" s="246" t="s">
        <v>23</v>
      </c>
      <c r="O492" s="260">
        <v>59396169.140000001</v>
      </c>
      <c r="P492" s="248" t="s">
        <v>497</v>
      </c>
    </row>
    <row r="493" spans="1:16" ht="60" x14ac:dyDescent="0.25">
      <c r="A493" s="193" t="s">
        <v>755</v>
      </c>
      <c r="B493" s="193" t="s">
        <v>756</v>
      </c>
      <c r="C493" s="193" t="s">
        <v>26</v>
      </c>
      <c r="D493" s="267"/>
      <c r="E493" s="200"/>
      <c r="F493" s="200" t="b">
        <f>IF(C493="Producto","='Plan_Indicativo '!N2",IF(C493&lt;"Producto",BT492))</f>
        <v>0</v>
      </c>
      <c r="G493" s="267" t="str">
        <f>IFERROR(VLOOKUP(D493,#REF!,12,FALSE)," ")</f>
        <v xml:space="preserve"> </v>
      </c>
      <c r="H493" s="200"/>
      <c r="I493" s="249"/>
      <c r="J493" s="200"/>
      <c r="K493" s="244" t="s">
        <v>1038</v>
      </c>
      <c r="L493" s="245">
        <v>44927</v>
      </c>
      <c r="M493" s="245">
        <v>45291</v>
      </c>
      <c r="N493" s="246" t="s">
        <v>23</v>
      </c>
      <c r="O493" s="260">
        <v>59396169.140000001</v>
      </c>
      <c r="P493" s="248" t="s">
        <v>497</v>
      </c>
    </row>
    <row r="494" spans="1:16" ht="180" x14ac:dyDescent="0.25">
      <c r="A494" s="193" t="s">
        <v>755</v>
      </c>
      <c r="B494" s="193" t="s">
        <v>756</v>
      </c>
      <c r="C494" s="193" t="s">
        <v>26</v>
      </c>
      <c r="D494" s="267"/>
      <c r="E494" s="200"/>
      <c r="F494" s="200" t="b">
        <f>IF(C494="Producto","='Plan_Indicativo '!N2",IF(C494&lt;"Producto",BT493))</f>
        <v>0</v>
      </c>
      <c r="G494" s="267" t="str">
        <f>IFERROR(VLOOKUP(D494,#REF!,12,FALSE)," ")</f>
        <v xml:space="preserve"> </v>
      </c>
      <c r="H494" s="200"/>
      <c r="I494" s="249"/>
      <c r="J494" s="200"/>
      <c r="K494" s="244" t="s">
        <v>1039</v>
      </c>
      <c r="L494" s="245">
        <v>44927</v>
      </c>
      <c r="M494" s="245">
        <v>45291</v>
      </c>
      <c r="N494" s="246" t="s">
        <v>23</v>
      </c>
      <c r="O494" s="260">
        <v>59396169.140000001</v>
      </c>
      <c r="P494" s="248" t="s">
        <v>497</v>
      </c>
    </row>
    <row r="495" spans="1:16" ht="140.25" x14ac:dyDescent="0.25">
      <c r="A495" s="193" t="s">
        <v>755</v>
      </c>
      <c r="B495" s="193" t="s">
        <v>756</v>
      </c>
      <c r="C495" s="193" t="s">
        <v>26</v>
      </c>
      <c r="D495" s="267"/>
      <c r="E495" s="200"/>
      <c r="F495" s="200" t="b">
        <f>IF(C495="Producto","='Plan_Indicativo '!N2",IF(C495&lt;"Producto",BT494))</f>
        <v>0</v>
      </c>
      <c r="G495" s="267" t="str">
        <f>IFERROR(VLOOKUP(D495,#REF!,12,FALSE)," ")</f>
        <v xml:space="preserve"> </v>
      </c>
      <c r="H495" s="200"/>
      <c r="I495" s="249"/>
      <c r="J495" s="200"/>
      <c r="K495" s="269" t="s">
        <v>1040</v>
      </c>
      <c r="L495" s="245">
        <v>44927</v>
      </c>
      <c r="M495" s="245">
        <v>45291</v>
      </c>
      <c r="N495" s="246" t="s">
        <v>23</v>
      </c>
      <c r="O495" s="260">
        <v>59396169.140000001</v>
      </c>
      <c r="P495" s="248" t="s">
        <v>497</v>
      </c>
    </row>
    <row r="496" spans="1:16" ht="140.25" x14ac:dyDescent="0.25">
      <c r="A496" s="193" t="s">
        <v>755</v>
      </c>
      <c r="B496" s="193" t="s">
        <v>756</v>
      </c>
      <c r="C496" s="193" t="s">
        <v>26</v>
      </c>
      <c r="D496" s="270"/>
      <c r="E496" s="200"/>
      <c r="F496" s="200" t="b">
        <f>IF(C496="Producto","='Plan_Indicativo '!N2",IF(C496&lt;"Producto",BT495))</f>
        <v>0</v>
      </c>
      <c r="G496" s="270" t="str">
        <f>IFERROR(VLOOKUP(D496,#REF!,12,FALSE)," ")</f>
        <v xml:space="preserve"> </v>
      </c>
      <c r="H496" s="200"/>
      <c r="I496" s="249"/>
      <c r="J496" s="200"/>
      <c r="K496" s="269" t="s">
        <v>1041</v>
      </c>
      <c r="L496" s="245">
        <v>44927</v>
      </c>
      <c r="M496" s="245">
        <v>45291</v>
      </c>
      <c r="N496" s="246" t="s">
        <v>23</v>
      </c>
      <c r="O496" s="260">
        <v>59396169.140000001</v>
      </c>
      <c r="P496" s="248" t="s">
        <v>497</v>
      </c>
    </row>
    <row r="497" spans="1:16" ht="225" x14ac:dyDescent="0.25">
      <c r="A497" s="193" t="s">
        <v>755</v>
      </c>
      <c r="B497" s="193" t="s">
        <v>756</v>
      </c>
      <c r="C497" s="193" t="s">
        <v>26</v>
      </c>
      <c r="D497" s="271" t="s">
        <v>1042</v>
      </c>
      <c r="E497" s="200"/>
      <c r="F497" s="200"/>
      <c r="G497" s="271" t="s">
        <v>1043</v>
      </c>
      <c r="H497" s="200"/>
      <c r="I497" s="249"/>
      <c r="J497" s="200"/>
      <c r="K497" s="268" t="s">
        <v>1044</v>
      </c>
      <c r="L497" s="245">
        <v>44927</v>
      </c>
      <c r="M497" s="245">
        <v>45291</v>
      </c>
      <c r="N497" s="246" t="s">
        <v>23</v>
      </c>
      <c r="O497" s="260">
        <v>59396169.140000001</v>
      </c>
      <c r="P497" s="248" t="s">
        <v>497</v>
      </c>
    </row>
    <row r="498" spans="1:16" ht="210" x14ac:dyDescent="0.25">
      <c r="A498" s="193" t="s">
        <v>755</v>
      </c>
      <c r="B498" s="193" t="s">
        <v>756</v>
      </c>
      <c r="C498" s="193" t="s">
        <v>26</v>
      </c>
      <c r="D498" s="265" t="s">
        <v>1045</v>
      </c>
      <c r="E498" s="200"/>
      <c r="F498" s="200"/>
      <c r="G498" s="265" t="s">
        <v>1046</v>
      </c>
      <c r="H498" s="200"/>
      <c r="I498" s="249"/>
      <c r="J498" s="200"/>
      <c r="K498" s="268" t="s">
        <v>1047</v>
      </c>
      <c r="L498" s="245">
        <v>44927</v>
      </c>
      <c r="M498" s="245">
        <v>45291</v>
      </c>
      <c r="N498" s="246" t="s">
        <v>23</v>
      </c>
      <c r="O498" s="260">
        <v>59396169.140000001</v>
      </c>
      <c r="P498" s="248" t="s">
        <v>497</v>
      </c>
    </row>
    <row r="499" spans="1:16" ht="225" x14ac:dyDescent="0.25">
      <c r="A499" s="193" t="s">
        <v>755</v>
      </c>
      <c r="B499" s="193" t="s">
        <v>756</v>
      </c>
      <c r="C499" s="193" t="s">
        <v>26</v>
      </c>
      <c r="D499" s="267"/>
      <c r="E499" s="200"/>
      <c r="F499" s="200"/>
      <c r="G499" s="267"/>
      <c r="H499" s="200"/>
      <c r="I499" s="249"/>
      <c r="J499" s="200"/>
      <c r="K499" s="268" t="s">
        <v>1048</v>
      </c>
      <c r="L499" s="245">
        <v>44927</v>
      </c>
      <c r="M499" s="245">
        <v>45291</v>
      </c>
      <c r="N499" s="246" t="s">
        <v>23</v>
      </c>
      <c r="O499" s="260">
        <v>59396169.140000001</v>
      </c>
      <c r="P499" s="248" t="s">
        <v>497</v>
      </c>
    </row>
    <row r="500" spans="1:16" ht="135" x14ac:dyDescent="0.25">
      <c r="A500" s="193" t="s">
        <v>755</v>
      </c>
      <c r="B500" s="193" t="s">
        <v>756</v>
      </c>
      <c r="C500" s="193" t="s">
        <v>26</v>
      </c>
      <c r="D500" s="270"/>
      <c r="E500" s="200"/>
      <c r="F500" s="200"/>
      <c r="G500" s="270"/>
      <c r="H500" s="200"/>
      <c r="I500" s="249"/>
      <c r="J500" s="200"/>
      <c r="K500" s="244" t="s">
        <v>1049</v>
      </c>
      <c r="L500" s="245">
        <v>44927</v>
      </c>
      <c r="M500" s="245">
        <v>45291</v>
      </c>
      <c r="N500" s="246" t="s">
        <v>23</v>
      </c>
      <c r="O500" s="260">
        <v>59396169.140000001</v>
      </c>
      <c r="P500" s="248" t="s">
        <v>497</v>
      </c>
    </row>
    <row r="501" spans="1:16" ht="120" x14ac:dyDescent="0.25">
      <c r="A501" s="193" t="s">
        <v>755</v>
      </c>
      <c r="B501" s="193" t="s">
        <v>756</v>
      </c>
      <c r="C501" s="193" t="s">
        <v>26</v>
      </c>
      <c r="D501" s="265" t="s">
        <v>1050</v>
      </c>
      <c r="E501" s="200"/>
      <c r="F501" s="200" t="b">
        <f>IF(C501="Producto","='Plan_Indicativo '!N2",IF(C501&lt;"Producto",BT496))</f>
        <v>0</v>
      </c>
      <c r="G501" s="265" t="s">
        <v>1051</v>
      </c>
      <c r="H501" s="200"/>
      <c r="I501" s="249"/>
      <c r="J501" s="200"/>
      <c r="K501" s="268" t="s">
        <v>1052</v>
      </c>
      <c r="L501" s="245">
        <v>44927</v>
      </c>
      <c r="M501" s="245">
        <v>45291</v>
      </c>
      <c r="N501" s="246" t="s">
        <v>23</v>
      </c>
      <c r="O501" s="260">
        <v>118792338.28</v>
      </c>
      <c r="P501" s="248" t="s">
        <v>497</v>
      </c>
    </row>
    <row r="502" spans="1:16" ht="165" x14ac:dyDescent="0.25">
      <c r="A502" s="193" t="s">
        <v>755</v>
      </c>
      <c r="B502" s="193" t="s">
        <v>756</v>
      </c>
      <c r="C502" s="193" t="s">
        <v>26</v>
      </c>
      <c r="D502" s="267"/>
      <c r="E502" s="200"/>
      <c r="F502" s="200" t="b">
        <f>IF(C502="Producto","='Plan_Indicativo '!N2",IF(C502&lt;"Producto",BT501))</f>
        <v>0</v>
      </c>
      <c r="G502" s="267" t="str">
        <f>IFERROR(VLOOKUP(D502,#REF!,12,FALSE)," ")</f>
        <v xml:space="preserve"> </v>
      </c>
      <c r="H502" s="200"/>
      <c r="I502" s="249"/>
      <c r="J502" s="200"/>
      <c r="K502" s="268" t="s">
        <v>1053</v>
      </c>
      <c r="L502" s="245">
        <v>44927</v>
      </c>
      <c r="M502" s="245">
        <v>45291</v>
      </c>
      <c r="N502" s="246" t="s">
        <v>23</v>
      </c>
      <c r="O502" s="260">
        <v>59396169.140000001</v>
      </c>
      <c r="P502" s="248" t="s">
        <v>497</v>
      </c>
    </row>
    <row r="503" spans="1:16" ht="120" x14ac:dyDescent="0.25">
      <c r="A503" s="193" t="s">
        <v>755</v>
      </c>
      <c r="B503" s="193" t="s">
        <v>756</v>
      </c>
      <c r="C503" s="193" t="s">
        <v>26</v>
      </c>
      <c r="D503" s="267"/>
      <c r="E503" s="200"/>
      <c r="F503" s="200" t="b">
        <f>IF(C503="Producto","='Plan_Indicativo '!N2",IF(C503&lt;"Producto",BT502))</f>
        <v>0</v>
      </c>
      <c r="G503" s="267" t="str">
        <f>IFERROR(VLOOKUP(D503,#REF!,12,FALSE)," ")</f>
        <v xml:space="preserve"> </v>
      </c>
      <c r="H503" s="200"/>
      <c r="I503" s="249"/>
      <c r="J503" s="200"/>
      <c r="K503" s="268" t="s">
        <v>1054</v>
      </c>
      <c r="L503" s="245">
        <v>44927</v>
      </c>
      <c r="M503" s="245">
        <v>45291</v>
      </c>
      <c r="N503" s="246" t="s">
        <v>23</v>
      </c>
      <c r="O503" s="260">
        <v>59396169.140000001</v>
      </c>
      <c r="P503" s="248" t="s">
        <v>497</v>
      </c>
    </row>
    <row r="504" spans="1:16" ht="135" x14ac:dyDescent="0.25">
      <c r="A504" s="193" t="s">
        <v>755</v>
      </c>
      <c r="B504" s="193" t="s">
        <v>756</v>
      </c>
      <c r="C504" s="193" t="s">
        <v>26</v>
      </c>
      <c r="D504" s="267"/>
      <c r="E504" s="200"/>
      <c r="F504" s="200" t="b">
        <f>IF(C504="Producto","='Plan_Indicativo '!N2",IF(C504&lt;"Producto",BT503))</f>
        <v>0</v>
      </c>
      <c r="G504" s="267" t="str">
        <f>IFERROR(VLOOKUP(D504,#REF!,12,FALSE)," ")</f>
        <v xml:space="preserve"> </v>
      </c>
      <c r="H504" s="200"/>
      <c r="I504" s="249"/>
      <c r="J504" s="200"/>
      <c r="K504" s="268" t="s">
        <v>1055</v>
      </c>
      <c r="L504" s="245">
        <v>44927</v>
      </c>
      <c r="M504" s="245">
        <v>45291</v>
      </c>
      <c r="N504" s="246" t="s">
        <v>23</v>
      </c>
      <c r="O504" s="260">
        <v>59396169.140000001</v>
      </c>
      <c r="P504" s="248" t="s">
        <v>497</v>
      </c>
    </row>
    <row r="505" spans="1:16" ht="195" x14ac:dyDescent="0.25">
      <c r="A505" s="193" t="s">
        <v>755</v>
      </c>
      <c r="B505" s="193" t="s">
        <v>756</v>
      </c>
      <c r="C505" s="193" t="s">
        <v>26</v>
      </c>
      <c r="D505" s="267"/>
      <c r="E505" s="200"/>
      <c r="F505" s="200" t="b">
        <f>IF(C505="Producto","='Plan_Indicativo '!N2",IF(C505&lt;"Producto",BT504))</f>
        <v>0</v>
      </c>
      <c r="G505" s="267" t="str">
        <f>IFERROR(VLOOKUP(D505,#REF!,12,FALSE)," ")</f>
        <v xml:space="preserve"> </v>
      </c>
      <c r="H505" s="200"/>
      <c r="I505" s="249"/>
      <c r="J505" s="200"/>
      <c r="K505" s="268" t="s">
        <v>1056</v>
      </c>
      <c r="L505" s="245">
        <v>44927</v>
      </c>
      <c r="M505" s="245">
        <v>45291</v>
      </c>
      <c r="N505" s="246" t="s">
        <v>23</v>
      </c>
      <c r="O505" s="260">
        <v>59396169.140000001</v>
      </c>
      <c r="P505" s="248" t="s">
        <v>497</v>
      </c>
    </row>
    <row r="506" spans="1:16" ht="90" x14ac:dyDescent="0.25">
      <c r="A506" s="193" t="s">
        <v>755</v>
      </c>
      <c r="B506" s="193" t="s">
        <v>756</v>
      </c>
      <c r="C506" s="193" t="s">
        <v>26</v>
      </c>
      <c r="D506" s="267"/>
      <c r="E506" s="200"/>
      <c r="F506" s="200" t="b">
        <f>IF(C506="Producto","='Plan_Indicativo '!N2",IF(C506&lt;"Producto",BT505))</f>
        <v>0</v>
      </c>
      <c r="G506" s="267" t="str">
        <f>IFERROR(VLOOKUP(D506,#REF!,12,FALSE)," ")</f>
        <v xml:space="preserve"> </v>
      </c>
      <c r="H506" s="200"/>
      <c r="I506" s="249"/>
      <c r="J506" s="200"/>
      <c r="K506" s="244" t="s">
        <v>1057</v>
      </c>
      <c r="L506" s="245">
        <v>44927</v>
      </c>
      <c r="M506" s="245">
        <v>45291</v>
      </c>
      <c r="N506" s="246"/>
      <c r="O506" s="272">
        <v>0</v>
      </c>
    </row>
    <row r="507" spans="1:16" ht="60" x14ac:dyDescent="0.25">
      <c r="A507" s="193" t="s">
        <v>755</v>
      </c>
      <c r="B507" s="193" t="s">
        <v>756</v>
      </c>
      <c r="C507" s="193" t="s">
        <v>26</v>
      </c>
      <c r="D507" s="267"/>
      <c r="E507" s="200"/>
      <c r="F507" s="200" t="b">
        <f>IF(C507="Producto","='Plan_Indicativo '!N2",IF(C507&lt;"Producto",BT506))</f>
        <v>0</v>
      </c>
      <c r="G507" s="267" t="str">
        <f>IFERROR(VLOOKUP(D507,#REF!,12,FALSE)," ")</f>
        <v xml:space="preserve"> </v>
      </c>
      <c r="H507" s="200"/>
      <c r="I507" s="249"/>
      <c r="J507" s="200"/>
      <c r="K507" s="244" t="s">
        <v>1058</v>
      </c>
      <c r="L507" s="245">
        <v>44927</v>
      </c>
      <c r="M507" s="245">
        <v>45291</v>
      </c>
      <c r="N507" s="246" t="s">
        <v>23</v>
      </c>
      <c r="O507" s="250">
        <v>82000000</v>
      </c>
      <c r="P507" s="248" t="s">
        <v>497</v>
      </c>
    </row>
    <row r="508" spans="1:16" ht="135" x14ac:dyDescent="0.25">
      <c r="A508" s="193" t="s">
        <v>755</v>
      </c>
      <c r="B508" s="193" t="s">
        <v>756</v>
      </c>
      <c r="C508" s="193" t="s">
        <v>26</v>
      </c>
      <c r="D508" s="270"/>
      <c r="E508" s="200"/>
      <c r="F508" s="200" t="b">
        <f>IF(C508="Producto","='Plan_Indicativo '!N2",IF(C508&lt;"Producto",BT507))</f>
        <v>0</v>
      </c>
      <c r="G508" s="270" t="str">
        <f>IFERROR(VLOOKUP(D508,#REF!,12,FALSE)," ")</f>
        <v xml:space="preserve"> </v>
      </c>
      <c r="H508" s="200"/>
      <c r="I508" s="249"/>
      <c r="J508" s="200"/>
      <c r="K508" s="273" t="s">
        <v>1059</v>
      </c>
      <c r="L508" s="245">
        <v>44927</v>
      </c>
      <c r="M508" s="245">
        <v>45291</v>
      </c>
      <c r="N508" s="246" t="s">
        <v>23</v>
      </c>
      <c r="O508" s="260">
        <v>520000000</v>
      </c>
      <c r="P508" s="248" t="s">
        <v>497</v>
      </c>
    </row>
    <row r="509" spans="1:16" ht="120" x14ac:dyDescent="0.25">
      <c r="A509" s="193" t="s">
        <v>755</v>
      </c>
      <c r="B509" s="193" t="s">
        <v>756</v>
      </c>
      <c r="C509" s="193" t="s">
        <v>26</v>
      </c>
      <c r="D509" s="265" t="s">
        <v>1060</v>
      </c>
      <c r="E509" s="200"/>
      <c r="F509" s="200"/>
      <c r="G509" s="265" t="s">
        <v>1061</v>
      </c>
      <c r="H509" s="200"/>
      <c r="I509" s="249"/>
      <c r="J509" s="200"/>
      <c r="K509" s="274" t="s">
        <v>1062</v>
      </c>
      <c r="L509" s="245">
        <v>44927</v>
      </c>
      <c r="M509" s="245">
        <v>45291</v>
      </c>
      <c r="N509" s="246" t="s">
        <v>23</v>
      </c>
      <c r="O509" s="260">
        <v>59396169.140000001</v>
      </c>
      <c r="P509" s="248" t="s">
        <v>497</v>
      </c>
    </row>
    <row r="510" spans="1:16" ht="150" x14ac:dyDescent="0.25">
      <c r="A510" s="193" t="s">
        <v>755</v>
      </c>
      <c r="B510" s="193" t="s">
        <v>756</v>
      </c>
      <c r="C510" s="193" t="s">
        <v>26</v>
      </c>
      <c r="D510" s="267"/>
      <c r="E510" s="200"/>
      <c r="F510" s="200"/>
      <c r="G510" s="267"/>
      <c r="H510" s="200"/>
      <c r="I510" s="249"/>
      <c r="J510" s="200"/>
      <c r="K510" s="274" t="s">
        <v>1063</v>
      </c>
      <c r="L510" s="245">
        <v>44927</v>
      </c>
      <c r="M510" s="245">
        <v>45291</v>
      </c>
      <c r="N510" s="246" t="s">
        <v>23</v>
      </c>
      <c r="O510" s="260">
        <v>59396169.140000001</v>
      </c>
      <c r="P510" s="248" t="s">
        <v>497</v>
      </c>
    </row>
    <row r="511" spans="1:16" ht="135" x14ac:dyDescent="0.25">
      <c r="A511" s="193" t="s">
        <v>755</v>
      </c>
      <c r="B511" s="193" t="s">
        <v>756</v>
      </c>
      <c r="C511" s="193" t="s">
        <v>26</v>
      </c>
      <c r="D511" s="267"/>
      <c r="E511" s="200"/>
      <c r="F511" s="200"/>
      <c r="G511" s="267"/>
      <c r="H511" s="200"/>
      <c r="I511" s="249"/>
      <c r="J511" s="200"/>
      <c r="K511" s="274" t="s">
        <v>1064</v>
      </c>
      <c r="L511" s="245">
        <v>44927</v>
      </c>
      <c r="M511" s="245">
        <v>45291</v>
      </c>
      <c r="N511" s="246" t="s">
        <v>23</v>
      </c>
      <c r="O511" s="260">
        <v>59396169.140000001</v>
      </c>
      <c r="P511" s="248" t="s">
        <v>497</v>
      </c>
    </row>
    <row r="512" spans="1:16" ht="150" x14ac:dyDescent="0.25">
      <c r="A512" s="193" t="s">
        <v>755</v>
      </c>
      <c r="B512" s="193" t="s">
        <v>756</v>
      </c>
      <c r="C512" s="193" t="s">
        <v>26</v>
      </c>
      <c r="D512" s="267"/>
      <c r="E512" s="200"/>
      <c r="F512" s="200"/>
      <c r="G512" s="267"/>
      <c r="H512" s="200"/>
      <c r="I512" s="249"/>
      <c r="J512" s="200"/>
      <c r="K512" s="274" t="s">
        <v>1065</v>
      </c>
      <c r="L512" s="245">
        <v>44927</v>
      </c>
      <c r="M512" s="245">
        <v>45291</v>
      </c>
      <c r="N512" s="246" t="s">
        <v>23</v>
      </c>
      <c r="O512" s="260">
        <v>59396169.140000001</v>
      </c>
      <c r="P512" s="248" t="s">
        <v>497</v>
      </c>
    </row>
    <row r="513" spans="1:16" ht="150" x14ac:dyDescent="0.25">
      <c r="A513" s="193" t="s">
        <v>755</v>
      </c>
      <c r="B513" s="193" t="s">
        <v>756</v>
      </c>
      <c r="C513" s="193" t="s">
        <v>26</v>
      </c>
      <c r="D513" s="267"/>
      <c r="E513" s="200"/>
      <c r="F513" s="200"/>
      <c r="G513" s="267"/>
      <c r="H513" s="200"/>
      <c r="I513" s="249"/>
      <c r="J513" s="200"/>
      <c r="K513" s="274" t="s">
        <v>1066</v>
      </c>
      <c r="L513" s="245">
        <v>44927</v>
      </c>
      <c r="M513" s="245">
        <v>45291</v>
      </c>
      <c r="N513" s="246" t="s">
        <v>23</v>
      </c>
      <c r="O513" s="260">
        <v>59396169.140000001</v>
      </c>
      <c r="P513" s="248" t="s">
        <v>497</v>
      </c>
    </row>
    <row r="514" spans="1:16" ht="180" x14ac:dyDescent="0.25">
      <c r="A514" s="193" t="s">
        <v>755</v>
      </c>
      <c r="B514" s="193" t="s">
        <v>756</v>
      </c>
      <c r="C514" s="193" t="s">
        <v>26</v>
      </c>
      <c r="D514" s="267"/>
      <c r="E514" s="200"/>
      <c r="F514" s="200"/>
      <c r="G514" s="267"/>
      <c r="H514" s="200"/>
      <c r="I514" s="249"/>
      <c r="J514" s="200"/>
      <c r="K514" s="228" t="s">
        <v>1067</v>
      </c>
      <c r="L514" s="245">
        <v>44927</v>
      </c>
      <c r="M514" s="245">
        <v>45291</v>
      </c>
      <c r="N514" s="246" t="s">
        <v>23</v>
      </c>
      <c r="O514" s="260">
        <v>59396169.140000001</v>
      </c>
      <c r="P514" s="248" t="s">
        <v>497</v>
      </c>
    </row>
    <row r="515" spans="1:16" ht="135" x14ac:dyDescent="0.25">
      <c r="A515" s="193" t="s">
        <v>755</v>
      </c>
      <c r="B515" s="193" t="s">
        <v>756</v>
      </c>
      <c r="C515" s="193" t="s">
        <v>26</v>
      </c>
      <c r="D515" s="267"/>
      <c r="E515" s="200"/>
      <c r="F515" s="200"/>
      <c r="G515" s="267"/>
      <c r="H515" s="200"/>
      <c r="I515" s="249"/>
      <c r="J515" s="200"/>
      <c r="K515" s="228" t="s">
        <v>1068</v>
      </c>
      <c r="L515" s="245">
        <v>44927</v>
      </c>
      <c r="M515" s="245">
        <v>45291</v>
      </c>
      <c r="N515" s="246" t="s">
        <v>23</v>
      </c>
      <c r="O515" s="260">
        <v>59396169.140000001</v>
      </c>
      <c r="P515" s="248" t="s">
        <v>497</v>
      </c>
    </row>
    <row r="516" spans="1:16" ht="165" x14ac:dyDescent="0.25">
      <c r="A516" s="193" t="s">
        <v>755</v>
      </c>
      <c r="B516" s="193" t="s">
        <v>756</v>
      </c>
      <c r="C516" s="193" t="s">
        <v>26</v>
      </c>
      <c r="D516" s="267"/>
      <c r="E516" s="200"/>
      <c r="F516" s="200"/>
      <c r="G516" s="267"/>
      <c r="H516" s="200"/>
      <c r="I516" s="249"/>
      <c r="J516" s="200"/>
      <c r="K516" s="275" t="s">
        <v>1069</v>
      </c>
      <c r="L516" s="245">
        <v>44927</v>
      </c>
      <c r="M516" s="245">
        <v>45291</v>
      </c>
      <c r="N516" s="246" t="s">
        <v>23</v>
      </c>
      <c r="O516" s="260">
        <v>455000000</v>
      </c>
      <c r="P516" s="248" t="s">
        <v>497</v>
      </c>
    </row>
    <row r="517" spans="1:16" ht="150" x14ac:dyDescent="0.25">
      <c r="A517" s="193" t="s">
        <v>755</v>
      </c>
      <c r="B517" s="193" t="s">
        <v>756</v>
      </c>
      <c r="C517" s="193" t="s">
        <v>26</v>
      </c>
      <c r="D517" s="270"/>
      <c r="E517" s="200"/>
      <c r="F517" s="200"/>
      <c r="G517" s="270"/>
      <c r="H517" s="200"/>
      <c r="I517" s="249"/>
      <c r="J517" s="200"/>
      <c r="K517" s="276" t="s">
        <v>1070</v>
      </c>
      <c r="L517" s="245">
        <v>44927</v>
      </c>
      <c r="M517" s="245">
        <v>45291</v>
      </c>
      <c r="N517" s="246" t="s">
        <v>23</v>
      </c>
      <c r="O517" s="260">
        <v>164670835</v>
      </c>
      <c r="P517" s="248" t="s">
        <v>497</v>
      </c>
    </row>
    <row r="518" spans="1:16" ht="150" x14ac:dyDescent="0.25">
      <c r="A518" s="193" t="s">
        <v>755</v>
      </c>
      <c r="B518" s="193" t="s">
        <v>756</v>
      </c>
      <c r="C518" s="193" t="s">
        <v>26</v>
      </c>
      <c r="D518" s="277" t="s">
        <v>1071</v>
      </c>
      <c r="E518" s="200"/>
      <c r="F518" s="200" t="b">
        <f>IF(C518="Producto","='Plan_Indicativo '!N2",IF(C518&lt;"Producto",BT508))</f>
        <v>0</v>
      </c>
      <c r="G518" s="278" t="s">
        <v>1072</v>
      </c>
      <c r="H518" s="200"/>
      <c r="I518" s="249"/>
      <c r="J518" s="200"/>
      <c r="K518" s="279" t="s">
        <v>1073</v>
      </c>
      <c r="L518" s="245">
        <v>44927</v>
      </c>
      <c r="M518" s="245">
        <v>45291</v>
      </c>
      <c r="N518" s="246"/>
      <c r="O518" s="247">
        <v>336330819</v>
      </c>
      <c r="P518" s="248" t="s">
        <v>497</v>
      </c>
    </row>
    <row r="519" spans="1:16" ht="165" x14ac:dyDescent="0.25">
      <c r="A519" s="193" t="s">
        <v>755</v>
      </c>
      <c r="B519" s="193" t="s">
        <v>756</v>
      </c>
      <c r="C519" s="193" t="s">
        <v>26</v>
      </c>
      <c r="D519" s="277" t="s">
        <v>1074</v>
      </c>
      <c r="E519" s="200"/>
      <c r="F519" s="200" t="b">
        <f>IF(C519="Producto","='Plan_Indicativo '!N2",IF(C519&lt;"Producto",BT518))</f>
        <v>0</v>
      </c>
      <c r="G519" s="278" t="s">
        <v>1075</v>
      </c>
      <c r="H519" s="200"/>
      <c r="I519" s="249"/>
      <c r="J519" s="200"/>
      <c r="K519" s="279" t="s">
        <v>1076</v>
      </c>
      <c r="L519" s="245">
        <v>44927</v>
      </c>
      <c r="M519" s="245">
        <v>45291</v>
      </c>
      <c r="N519" s="246"/>
      <c r="O519" s="247"/>
    </row>
    <row r="520" spans="1:16" ht="270" x14ac:dyDescent="0.25">
      <c r="A520" s="193" t="s">
        <v>755</v>
      </c>
      <c r="B520" s="193" t="s">
        <v>756</v>
      </c>
      <c r="C520" s="193" t="s">
        <v>26</v>
      </c>
      <c r="D520" s="277" t="s">
        <v>1077</v>
      </c>
      <c r="E520" s="206"/>
      <c r="F520" s="206" t="b">
        <f>IF(C520="Producto","='Plan_Indicativo '!N2",IF(C520&lt;"Producto",BT519))</f>
        <v>0</v>
      </c>
      <c r="G520" s="278" t="s">
        <v>1078</v>
      </c>
      <c r="H520" s="206"/>
      <c r="I520" s="251"/>
      <c r="J520" s="206"/>
      <c r="K520" s="279" t="s">
        <v>1079</v>
      </c>
      <c r="L520" s="245">
        <v>44927</v>
      </c>
      <c r="M520" s="245">
        <v>45291</v>
      </c>
      <c r="N520" s="246"/>
      <c r="O520" s="247"/>
    </row>
    <row r="521" spans="1:16" ht="75" x14ac:dyDescent="0.25">
      <c r="A521" s="193" t="s">
        <v>1122</v>
      </c>
      <c r="B521" s="193" t="s">
        <v>1123</v>
      </c>
      <c r="C521" s="193" t="s">
        <v>26</v>
      </c>
      <c r="D521" s="191" t="s">
        <v>1096</v>
      </c>
      <c r="E521" s="192" t="s">
        <v>615</v>
      </c>
      <c r="F521" s="193"/>
      <c r="G521" s="290" t="s">
        <v>1097</v>
      </c>
      <c r="H521" s="291" t="s">
        <v>1098</v>
      </c>
      <c r="I521" s="292">
        <v>2022002200107</v>
      </c>
      <c r="J521" s="291" t="s">
        <v>1099</v>
      </c>
      <c r="K521" s="278" t="s">
        <v>1100</v>
      </c>
      <c r="L521" s="245">
        <v>44963</v>
      </c>
      <c r="M521" s="245">
        <v>44982</v>
      </c>
      <c r="N521" s="246" t="s">
        <v>23</v>
      </c>
      <c r="O521" s="247">
        <v>9189952201</v>
      </c>
      <c r="P521" s="248" t="s">
        <v>34</v>
      </c>
    </row>
    <row r="522" spans="1:16" ht="75" x14ac:dyDescent="0.25">
      <c r="A522" s="193" t="s">
        <v>1122</v>
      </c>
      <c r="B522" s="193" t="s">
        <v>1123</v>
      </c>
      <c r="C522" s="293"/>
      <c r="D522" s="206"/>
      <c r="E522" s="201"/>
      <c r="F522" s="193">
        <f>IF(C522="Producto","='Plan_Indicativo '!N2",IF(C522&lt;"Producto",BT521))</f>
        <v>0</v>
      </c>
      <c r="G522" s="294"/>
      <c r="H522" s="291" t="s">
        <v>1101</v>
      </c>
      <c r="I522" s="292">
        <v>2022002200129</v>
      </c>
      <c r="J522" s="291" t="s">
        <v>1102</v>
      </c>
      <c r="K522" s="278" t="s">
        <v>1103</v>
      </c>
      <c r="L522" s="245">
        <v>44977</v>
      </c>
      <c r="M522" s="245">
        <v>45066</v>
      </c>
      <c r="N522" s="246" t="s">
        <v>23</v>
      </c>
      <c r="O522" s="295">
        <v>35499957867.599998</v>
      </c>
      <c r="P522" s="248" t="s">
        <v>34</v>
      </c>
    </row>
    <row r="523" spans="1:16" ht="75" x14ac:dyDescent="0.25">
      <c r="A523" s="193" t="s">
        <v>1122</v>
      </c>
      <c r="B523" s="193" t="s">
        <v>1123</v>
      </c>
      <c r="C523" s="293"/>
      <c r="D523" s="283"/>
      <c r="E523" s="201"/>
      <c r="F523" s="193"/>
      <c r="G523" s="296"/>
      <c r="H523" s="291" t="s">
        <v>1104</v>
      </c>
      <c r="I523" s="292">
        <v>22002200069</v>
      </c>
      <c r="J523" s="291" t="s">
        <v>1105</v>
      </c>
      <c r="K523" s="278" t="s">
        <v>1106</v>
      </c>
      <c r="L523" s="245">
        <v>44977</v>
      </c>
      <c r="M523" s="245">
        <v>45066</v>
      </c>
      <c r="N523" s="246" t="s">
        <v>23</v>
      </c>
      <c r="O523" s="295">
        <v>5183634778.46</v>
      </c>
    </row>
    <row r="524" spans="1:16" ht="90" x14ac:dyDescent="0.25">
      <c r="A524" s="193" t="s">
        <v>1122</v>
      </c>
      <c r="B524" s="193" t="s">
        <v>1123</v>
      </c>
      <c r="C524" s="193"/>
      <c r="D524" s="291" t="s">
        <v>1107</v>
      </c>
      <c r="E524" s="207"/>
      <c r="F524" s="193">
        <f>IF(C524="Producto","='Plan_Indicativo '!N2",IF(C524&lt;"Producto",BT522))</f>
        <v>0</v>
      </c>
      <c r="G524" s="297" t="s">
        <v>1108</v>
      </c>
      <c r="H524" s="291" t="s">
        <v>1109</v>
      </c>
      <c r="I524" s="298"/>
      <c r="J524" s="291" t="s">
        <v>1110</v>
      </c>
      <c r="K524" s="193" t="s">
        <v>1111</v>
      </c>
      <c r="L524" s="245">
        <v>44963</v>
      </c>
      <c r="M524" s="245">
        <v>44982</v>
      </c>
      <c r="N524" s="246" t="s">
        <v>23</v>
      </c>
      <c r="O524" s="295">
        <v>720631666</v>
      </c>
      <c r="P524" s="248" t="s">
        <v>34</v>
      </c>
    </row>
    <row r="525" spans="1:16" ht="75" x14ac:dyDescent="0.25">
      <c r="A525" s="193" t="s">
        <v>1122</v>
      </c>
      <c r="B525" s="193" t="s">
        <v>1123</v>
      </c>
      <c r="C525" s="193"/>
      <c r="D525" s="291"/>
      <c r="E525" s="282"/>
      <c r="F525" s="193"/>
      <c r="G525" s="299"/>
      <c r="H525" s="291" t="s">
        <v>1112</v>
      </c>
      <c r="I525" s="298"/>
      <c r="J525" s="291" t="s">
        <v>1113</v>
      </c>
      <c r="K525" s="278" t="s">
        <v>1114</v>
      </c>
      <c r="L525" s="245">
        <v>44977</v>
      </c>
      <c r="M525" s="245">
        <v>45066</v>
      </c>
      <c r="N525" s="246" t="s">
        <v>23</v>
      </c>
      <c r="O525" s="300">
        <v>841590548</v>
      </c>
      <c r="P525" s="248" t="s">
        <v>34</v>
      </c>
    </row>
    <row r="526" spans="1:16" ht="90" x14ac:dyDescent="0.25">
      <c r="A526" s="193" t="s">
        <v>1122</v>
      </c>
      <c r="B526" s="193" t="s">
        <v>1123</v>
      </c>
      <c r="C526" s="193"/>
      <c r="D526" s="298"/>
      <c r="E526" s="193"/>
      <c r="F526" s="193">
        <f>IF(C526="Producto","='Plan_Indicativo '!N2",IF(C526&lt;"Producto",BT524))</f>
        <v>0</v>
      </c>
      <c r="G526" s="297" t="s">
        <v>1115</v>
      </c>
      <c r="H526" s="291" t="s">
        <v>1116</v>
      </c>
      <c r="I526" s="298"/>
      <c r="J526" s="291" t="s">
        <v>1117</v>
      </c>
      <c r="K526" s="278" t="s">
        <v>1118</v>
      </c>
      <c r="L526" s="245">
        <v>44977</v>
      </c>
      <c r="M526" s="245">
        <v>45066</v>
      </c>
      <c r="N526" s="246" t="s">
        <v>23</v>
      </c>
      <c r="O526" s="300">
        <v>1100000000</v>
      </c>
      <c r="P526" s="248" t="s">
        <v>34</v>
      </c>
    </row>
    <row r="527" spans="1:16" ht="105" x14ac:dyDescent="0.25">
      <c r="A527" s="193" t="s">
        <v>1122</v>
      </c>
      <c r="B527" s="193" t="s">
        <v>1123</v>
      </c>
      <c r="C527" s="193"/>
      <c r="D527" s="298"/>
      <c r="E527" s="193"/>
      <c r="F527" s="193">
        <f>IF(C527="Producto","='Plan_Indicativo '!N2",IF(C527&lt;"Producto",BT526))</f>
        <v>0</v>
      </c>
      <c r="G527" s="299"/>
      <c r="H527" s="291" t="s">
        <v>1119</v>
      </c>
      <c r="I527" s="298"/>
      <c r="J527" s="291" t="s">
        <v>1120</v>
      </c>
      <c r="K527" s="278" t="s">
        <v>1121</v>
      </c>
      <c r="L527" s="245">
        <v>45097</v>
      </c>
      <c r="M527" s="245">
        <v>45289</v>
      </c>
      <c r="N527" s="246" t="s">
        <v>23</v>
      </c>
      <c r="O527" s="300">
        <v>7000000000</v>
      </c>
      <c r="P527" s="248" t="s">
        <v>34</v>
      </c>
    </row>
  </sheetData>
  <protectedRanges>
    <protectedRange sqref="D210" name="Rango1_4_1_1_1"/>
    <protectedRange sqref="K205" name="Rango1_22_1_2_1"/>
    <protectedRange sqref="K206" name="Rango1_14_1_2_1"/>
    <protectedRange sqref="K207" name="Rango1_20_1_1_2_1"/>
    <protectedRange sqref="K210" name="Rango1_21_1_1_2_1"/>
    <protectedRange sqref="G207:G208" name="Rango2_4_1_6_1_1"/>
    <protectedRange sqref="G210" name="Rango2_4_1_7_1_1"/>
    <protectedRange sqref="G211" name="Rango2_4_1_9_1_1"/>
    <protectedRange sqref="D381:D386 K380:K386 O380:O386 K420:K455 D420:D461 D501 K509:K517 D509 O420:O455" name="Rango1_17"/>
    <protectedRange sqref="K309:K313" name="Rango1_3_1"/>
    <protectedRange sqref="O310:O313" name="Rango1_6_1"/>
    <protectedRange sqref="D314" name="Rango1_7_1"/>
    <protectedRange sqref="K314" name="Rango1_8_1"/>
    <protectedRange sqref="O314" name="Rango1_10_1"/>
    <protectedRange sqref="D309:D313" name="Rango1_12_1"/>
    <protectedRange sqref="K315:K321" name="Rango1_14_1"/>
    <protectedRange sqref="O315:O321" name="Rango1_16_1"/>
    <protectedRange sqref="D322" name="Rango1_19_1"/>
    <protectedRange sqref="K322" name="Rango1_20_1"/>
    <protectedRange sqref="D323:D324" name="Rango1_21_1"/>
    <protectedRange sqref="D325" name="Rango1_22_1"/>
    <protectedRange sqref="K323" name="Rango1_23_1"/>
    <protectedRange sqref="K325" name="Rango1_24_1"/>
    <protectedRange sqref="O323" name="Rango1_25_1"/>
    <protectedRange sqref="O325" name="Rango1_26_1"/>
    <protectedRange sqref="O322" name="Rango1_27_1"/>
    <protectedRange sqref="D326" name="Rango1_29_1"/>
    <protectedRange sqref="K326" name="Rango1_30_1"/>
    <protectedRange sqref="O326" name="Rango1_31_1"/>
    <protectedRange sqref="D327:D328" name="Rango1_32_1"/>
    <protectedRange sqref="K327" name="Rango1_33_1"/>
    <protectedRange sqref="K328" name="Rango1_34_1"/>
    <protectedRange sqref="D329" name="Rango1_35_1"/>
    <protectedRange sqref="D330" name="Rango1_36_1"/>
    <protectedRange sqref="D331" name="Rango1_37_1"/>
    <protectedRange sqref="D332" name="Rango1_38_1"/>
    <protectedRange sqref="K329" name="Rango1_39_1"/>
    <protectedRange sqref="K330" name="Rango1_40_1"/>
    <protectedRange sqref="K331" name="Rango1_41_1"/>
    <protectedRange sqref="K332" name="Rango1_42_1"/>
    <protectedRange sqref="O329" name="Rango7_4_1"/>
    <protectedRange sqref="O330" name="Rango7_5_1"/>
    <protectedRange sqref="O331" name="Rango7_6_1"/>
    <protectedRange sqref="O332" name="Rango7_7_1"/>
    <protectedRange sqref="K324" name="Rango1_43_1"/>
    <protectedRange sqref="O324" name="Rango1_45_1"/>
    <protectedRange sqref="D353:D354" name="Rango1_46_1"/>
    <protectedRange sqref="D355:D356" name="Rango1_47_1"/>
    <protectedRange sqref="D357" name="Rango1_48_1"/>
    <protectedRange sqref="K353:K354" name="Rango1_49_1"/>
    <protectedRange sqref="K355:K356" name="Rango1_50_1"/>
    <protectedRange sqref="K357" name="Rango1_51_1"/>
    <protectedRange sqref="O353:O354" name="Rango1_52_1"/>
    <protectedRange sqref="O355:O356" name="Rango1_53_1"/>
    <protectedRange sqref="O357" name="Rango1_54_1"/>
    <protectedRange sqref="D358:D359" name="Rango1_67_1"/>
    <protectedRange sqref="D360:D361" name="Rango1_68_1"/>
    <protectedRange sqref="K358:K359" name="Rango1_69_1"/>
    <protectedRange sqref="K360:K361" name="Rango1_70_1"/>
    <protectedRange sqref="O358:O359" name="Rango1_73_1"/>
    <protectedRange sqref="O360:O361" name="Rango1_74_1"/>
    <protectedRange sqref="D363 D373" name="Rango1_76_1"/>
    <protectedRange sqref="D364:D365" name="Rango1_77_1"/>
    <protectedRange sqref="D366:D372" name="Rango1_78_1"/>
    <protectedRange sqref="D362" name="Rango1_79_1"/>
    <protectedRange sqref="K362" name="Rango1_82_1"/>
    <protectedRange sqref="O362" name="Rango1_83_1"/>
    <protectedRange sqref="K363:K364" name="Rango1_84_1"/>
    <protectedRange sqref="K365:K366" name="Rango1_85_1"/>
    <protectedRange sqref="K367:K373" name="Rango1_86_1"/>
    <protectedRange sqref="O363:O364" name="Rango7_11_1"/>
    <protectedRange sqref="O365:O366" name="Rango7_12_1"/>
    <protectedRange sqref="O367:O373" name="Rango7_13_1"/>
    <protectedRange sqref="D374" name="Rango1_87_1"/>
    <protectedRange sqref="K374" name="Rango1_88_1"/>
    <protectedRange sqref="O374" name="Rango1_89_1"/>
    <protectedRange sqref="D375" name="Rango1_90_1"/>
    <protectedRange sqref="O375" name="Rango1_91_1"/>
    <protectedRange sqref="K375" name="Rango1_93_1"/>
    <protectedRange sqref="D400:D410" name="Rango1_94_1"/>
    <protectedRange sqref="O400:O409" name="Rango1_95_1"/>
    <protectedRange sqref="D411:D412 D414:D418" name="Rango1_96_1"/>
    <protectedRange sqref="K411:K412" name="Rango1_97_1"/>
    <protectedRange sqref="K400:K410" name="Rango1_98_1"/>
    <protectedRange sqref="O411:O412" name="Rango7_15_1"/>
    <protectedRange sqref="D380" name="Rango1_99_1"/>
    <protectedRange sqref="D462:D469" name="Rango1_1_1"/>
    <protectedRange sqref="K462:K469" name="Rango1_2_1"/>
    <protectedRange sqref="O462:O469" name="Rango1_4_1"/>
    <protectedRange sqref="D471:D478" name="Rango1_15_1"/>
    <protectedRange sqref="O470:O479 O481 O483:O485" name="Rango7_1_1"/>
    <protectedRange sqref="D470" name="Rango1_18_1"/>
    <protectedRange sqref="K470:K479" name="Rango1_28_1"/>
    <protectedRange sqref="D376:D379" name="Rango1_5_1"/>
    <protectedRange sqref="K376:K379" name="Rango1_9_1"/>
    <protectedRange sqref="O376:O379" name="Rango1_11_1"/>
    <protectedRange sqref="K413:K419" name="Rango1_13_1"/>
    <protectedRange sqref="O413:O419" name="Rango1_44_1"/>
    <protectedRange sqref="O333:O352" name="Rango1_56_1"/>
    <protectedRange sqref="K333:K352" name="Rango1_58_1"/>
    <protectedRange sqref="D387:D399" name="Rango1_61_1"/>
    <protectedRange sqref="K387:K399" name="Rango1_62_1"/>
    <protectedRange sqref="O387:O399" name="Rango1_63_1"/>
    <protectedRange sqref="O456:O461" name="Rango1_64_1"/>
    <protectedRange sqref="K456:K461" name="Rango1_66_1"/>
    <protectedRange sqref="D486" name="Rango1_55_1"/>
    <protectedRange sqref="K486" name="Rango1_57_1"/>
    <protectedRange sqref="K487" name="Rango1_59_1"/>
    <protectedRange sqref="O486:O487" name="Rango7_2_1"/>
    <protectedRange sqref="K488:K489" name="Rango1_60_1"/>
    <protectedRange sqref="O488:O489" name="Rango7_8_1"/>
    <protectedRange sqref="K490:K492" name="Rango1_65_1"/>
    <protectedRange sqref="O490:O492" name="Rango7_9_1"/>
    <protectedRange sqref="K493:K494" name="Rango1_71_1"/>
    <protectedRange sqref="O493:O496" name="Rango7_10_1"/>
    <protectedRange sqref="K501:K508" name="Rango1_1_2_1"/>
    <protectedRange sqref="O501:O505 O507:O517" name="Rango7_1_2_1"/>
    <protectedRange sqref="K497" name="Rango1_72_1"/>
    <protectedRange sqref="O497" name="Rango7_14_1"/>
    <protectedRange sqref="K498" name="Rango1_75_1"/>
    <protectedRange sqref="K499:K500" name="Rango1_81_1"/>
    <protectedRange sqref="O498:O500" name="Rango7_17_1"/>
    <protectedRange sqref="D498" name="Rango1_92_1"/>
    <protectedRange sqref="D480:D481" name="Rango1_4_9_2_1"/>
    <protectedRange sqref="D479" name="Rango1_4_23_2"/>
    <protectedRange sqref="D482:D483" name="Rango1_4_9_2_4"/>
    <protectedRange sqref="D484" name="Rango1_4_10_2_2"/>
    <protectedRange sqref="D485" name="Rango1_4_7_2"/>
    <protectedRange sqref="G485 K485" name="Rango1_1_3"/>
    <protectedRange sqref="K480" name="Rango1_1_5"/>
    <protectedRange sqref="O480" name="Rango1_1_7"/>
    <protectedRange sqref="K481" name="Rango1_1_9"/>
    <protectedRange sqref="K482" name="Rango1_1_10"/>
    <protectedRange sqref="O482" name="Rango1_1_12"/>
    <protectedRange sqref="K483" name="Rango1_1_13"/>
    <protectedRange sqref="K484" name="Rango1_1_16"/>
  </protectedRanges>
  <mergeCells count="354">
    <mergeCell ref="D521:D522"/>
    <mergeCell ref="E521:E524"/>
    <mergeCell ref="G521:G523"/>
    <mergeCell ref="G524:G525"/>
    <mergeCell ref="G526:G527"/>
    <mergeCell ref="J486:J520"/>
    <mergeCell ref="D498:D500"/>
    <mergeCell ref="G498:G500"/>
    <mergeCell ref="D501:D508"/>
    <mergeCell ref="G501:G508"/>
    <mergeCell ref="D509:D517"/>
    <mergeCell ref="G509:G517"/>
    <mergeCell ref="D486:D496"/>
    <mergeCell ref="E486:E520"/>
    <mergeCell ref="F486:F520"/>
    <mergeCell ref="G486:G496"/>
    <mergeCell ref="H486:H520"/>
    <mergeCell ref="I486:I520"/>
    <mergeCell ref="H309:H321"/>
    <mergeCell ref="I309:I321"/>
    <mergeCell ref="J309:J321"/>
    <mergeCell ref="D315:D321"/>
    <mergeCell ref="G315:G321"/>
    <mergeCell ref="E479:E485"/>
    <mergeCell ref="F479:F485"/>
    <mergeCell ref="H479:H485"/>
    <mergeCell ref="I479:I485"/>
    <mergeCell ref="J479:J485"/>
    <mergeCell ref="D309:D313"/>
    <mergeCell ref="E309:E321"/>
    <mergeCell ref="F309:F321"/>
    <mergeCell ref="G309:G313"/>
    <mergeCell ref="D480:D484"/>
    <mergeCell ref="G480:G484"/>
    <mergeCell ref="J470:J478"/>
    <mergeCell ref="D470:D478"/>
    <mergeCell ref="E470:E478"/>
    <mergeCell ref="F470:F478"/>
    <mergeCell ref="G470:G478"/>
    <mergeCell ref="H470:H478"/>
    <mergeCell ref="I470:I478"/>
    <mergeCell ref="J456:J461"/>
    <mergeCell ref="D462:D469"/>
    <mergeCell ref="E462:E469"/>
    <mergeCell ref="F462:F469"/>
    <mergeCell ref="G462:G469"/>
    <mergeCell ref="H462:H469"/>
    <mergeCell ref="I462:I469"/>
    <mergeCell ref="J462:J469"/>
    <mergeCell ref="D456:D461"/>
    <mergeCell ref="E456:E461"/>
    <mergeCell ref="F456:F461"/>
    <mergeCell ref="G456:G461"/>
    <mergeCell ref="H456:H461"/>
    <mergeCell ref="I456:I461"/>
    <mergeCell ref="J444:J451"/>
    <mergeCell ref="D452:D455"/>
    <mergeCell ref="E452:E455"/>
    <mergeCell ref="F452:F455"/>
    <mergeCell ref="G452:G455"/>
    <mergeCell ref="H452:H455"/>
    <mergeCell ref="I452:I455"/>
    <mergeCell ref="J452:J455"/>
    <mergeCell ref="D444:D451"/>
    <mergeCell ref="E444:E451"/>
    <mergeCell ref="F444:F451"/>
    <mergeCell ref="G444:G451"/>
    <mergeCell ref="H444:H451"/>
    <mergeCell ref="I444:I451"/>
    <mergeCell ref="D424:D434"/>
    <mergeCell ref="G424:G434"/>
    <mergeCell ref="D435:D439"/>
    <mergeCell ref="G435:G439"/>
    <mergeCell ref="D440:D443"/>
    <mergeCell ref="G440:G443"/>
    <mergeCell ref="H413:H419"/>
    <mergeCell ref="I413:I419"/>
    <mergeCell ref="J413:J419"/>
    <mergeCell ref="D420:D423"/>
    <mergeCell ref="E420:E443"/>
    <mergeCell ref="F420:F443"/>
    <mergeCell ref="G420:G423"/>
    <mergeCell ref="H420:H443"/>
    <mergeCell ref="I420:I443"/>
    <mergeCell ref="J420:J443"/>
    <mergeCell ref="D411:D412"/>
    <mergeCell ref="G411:G412"/>
    <mergeCell ref="D413:D419"/>
    <mergeCell ref="E413:E419"/>
    <mergeCell ref="F413:F419"/>
    <mergeCell ref="G413:G419"/>
    <mergeCell ref="J387:J399"/>
    <mergeCell ref="D395:D399"/>
    <mergeCell ref="G395:G399"/>
    <mergeCell ref="D400:D410"/>
    <mergeCell ref="E400:E412"/>
    <mergeCell ref="F400:F412"/>
    <mergeCell ref="G400:G410"/>
    <mergeCell ref="H400:H412"/>
    <mergeCell ref="I400:I412"/>
    <mergeCell ref="J400:J412"/>
    <mergeCell ref="D387:D394"/>
    <mergeCell ref="E387:E399"/>
    <mergeCell ref="F387:F399"/>
    <mergeCell ref="G387:G394"/>
    <mergeCell ref="H387:H399"/>
    <mergeCell ref="I387:I399"/>
    <mergeCell ref="J376:J379"/>
    <mergeCell ref="D380:D384"/>
    <mergeCell ref="E380:E386"/>
    <mergeCell ref="F380:F386"/>
    <mergeCell ref="G380:G384"/>
    <mergeCell ref="H380:H386"/>
    <mergeCell ref="I380:I386"/>
    <mergeCell ref="J380:J386"/>
    <mergeCell ref="D385:D386"/>
    <mergeCell ref="G385:G386"/>
    <mergeCell ref="D376:D379"/>
    <mergeCell ref="E376:E379"/>
    <mergeCell ref="F376:F379"/>
    <mergeCell ref="G376:G379"/>
    <mergeCell ref="H376:H379"/>
    <mergeCell ref="I376:I379"/>
    <mergeCell ref="J353:J361"/>
    <mergeCell ref="D358:D361"/>
    <mergeCell ref="G358:G361"/>
    <mergeCell ref="E362:E375"/>
    <mergeCell ref="F362:F375"/>
    <mergeCell ref="H362:H375"/>
    <mergeCell ref="I362:I375"/>
    <mergeCell ref="J362:J375"/>
    <mergeCell ref="D363:D373"/>
    <mergeCell ref="G363:G373"/>
    <mergeCell ref="G333:G352"/>
    <mergeCell ref="H333:H352"/>
    <mergeCell ref="I333:I352"/>
    <mergeCell ref="J333:J352"/>
    <mergeCell ref="D353:D357"/>
    <mergeCell ref="E353:E361"/>
    <mergeCell ref="F353:F361"/>
    <mergeCell ref="G353:G357"/>
    <mergeCell ref="H353:H361"/>
    <mergeCell ref="I353:I361"/>
    <mergeCell ref="D323:D325"/>
    <mergeCell ref="D327:D328"/>
    <mergeCell ref="D329:D332"/>
    <mergeCell ref="D333:D352"/>
    <mergeCell ref="E333:E352"/>
    <mergeCell ref="F333:F352"/>
    <mergeCell ref="E322:E332"/>
    <mergeCell ref="F322:F332"/>
    <mergeCell ref="G322:G332"/>
    <mergeCell ref="H322:H332"/>
    <mergeCell ref="I322:I332"/>
    <mergeCell ref="J322:J332"/>
    <mergeCell ref="M307:M308"/>
    <mergeCell ref="C307:C308"/>
    <mergeCell ref="D307:D308"/>
    <mergeCell ref="E307:E308"/>
    <mergeCell ref="G307:G308"/>
    <mergeCell ref="J307:J308"/>
    <mergeCell ref="K307:K308"/>
    <mergeCell ref="C297:C298"/>
    <mergeCell ref="D297:D298"/>
    <mergeCell ref="E297:E298"/>
    <mergeCell ref="G297:G298"/>
    <mergeCell ref="J297:J298"/>
    <mergeCell ref="K297:K298"/>
    <mergeCell ref="K283:K285"/>
    <mergeCell ref="C294:C295"/>
    <mergeCell ref="D294:D295"/>
    <mergeCell ref="E294:E295"/>
    <mergeCell ref="G294:G295"/>
    <mergeCell ref="J294:J295"/>
    <mergeCell ref="H274:H278"/>
    <mergeCell ref="I274:I278"/>
    <mergeCell ref="J274:J278"/>
    <mergeCell ref="N274:N278"/>
    <mergeCell ref="O274:O278"/>
    <mergeCell ref="P274:P278"/>
    <mergeCell ref="A274:A278"/>
    <mergeCell ref="B274:B278"/>
    <mergeCell ref="C274:C278"/>
    <mergeCell ref="D274:D278"/>
    <mergeCell ref="E274:E278"/>
    <mergeCell ref="G274:G278"/>
    <mergeCell ref="H270:H273"/>
    <mergeCell ref="I270:I273"/>
    <mergeCell ref="J270:J273"/>
    <mergeCell ref="N270:N273"/>
    <mergeCell ref="O270:O273"/>
    <mergeCell ref="P270:P273"/>
    <mergeCell ref="A270:A273"/>
    <mergeCell ref="B270:B273"/>
    <mergeCell ref="C270:C273"/>
    <mergeCell ref="D270:D273"/>
    <mergeCell ref="E270:E273"/>
    <mergeCell ref="G270:G273"/>
    <mergeCell ref="H266:H269"/>
    <mergeCell ref="I266:I269"/>
    <mergeCell ref="J266:J269"/>
    <mergeCell ref="N266:N269"/>
    <mergeCell ref="O266:O269"/>
    <mergeCell ref="P266:P269"/>
    <mergeCell ref="A266:A269"/>
    <mergeCell ref="B266:B269"/>
    <mergeCell ref="C266:C269"/>
    <mergeCell ref="D266:D269"/>
    <mergeCell ref="E266:E269"/>
    <mergeCell ref="G266:G269"/>
    <mergeCell ref="H262:H265"/>
    <mergeCell ref="I262:I265"/>
    <mergeCell ref="J262:J265"/>
    <mergeCell ref="N262:N265"/>
    <mergeCell ref="O262:O265"/>
    <mergeCell ref="P262:P265"/>
    <mergeCell ref="A262:A265"/>
    <mergeCell ref="B262:B265"/>
    <mergeCell ref="C262:C265"/>
    <mergeCell ref="D262:D265"/>
    <mergeCell ref="E262:E265"/>
    <mergeCell ref="G262:G265"/>
    <mergeCell ref="H258:H261"/>
    <mergeCell ref="I258:I261"/>
    <mergeCell ref="J258:J261"/>
    <mergeCell ref="N258:N261"/>
    <mergeCell ref="O258:O261"/>
    <mergeCell ref="P258:P261"/>
    <mergeCell ref="A258:A261"/>
    <mergeCell ref="B258:B261"/>
    <mergeCell ref="C258:C261"/>
    <mergeCell ref="D258:D261"/>
    <mergeCell ref="E258:E261"/>
    <mergeCell ref="G258:G261"/>
    <mergeCell ref="O202:O206"/>
    <mergeCell ref="O207:O208"/>
    <mergeCell ref="O210:O211"/>
    <mergeCell ref="D212:D215"/>
    <mergeCell ref="E212:E218"/>
    <mergeCell ref="G212:G215"/>
    <mergeCell ref="D216:D218"/>
    <mergeCell ref="G216:G218"/>
    <mergeCell ref="H84:H92"/>
    <mergeCell ref="I84:I92"/>
    <mergeCell ref="J84:J92"/>
    <mergeCell ref="N84:N92"/>
    <mergeCell ref="O84:O92"/>
    <mergeCell ref="P84:P92"/>
    <mergeCell ref="A84:A92"/>
    <mergeCell ref="B84:B92"/>
    <mergeCell ref="C84:C92"/>
    <mergeCell ref="D84:D92"/>
    <mergeCell ref="E84:E92"/>
    <mergeCell ref="G84:G92"/>
    <mergeCell ref="H78:H83"/>
    <mergeCell ref="I78:I83"/>
    <mergeCell ref="J78:J83"/>
    <mergeCell ref="N78:N83"/>
    <mergeCell ref="O78:O83"/>
    <mergeCell ref="P78:P83"/>
    <mergeCell ref="A78:A83"/>
    <mergeCell ref="B78:B83"/>
    <mergeCell ref="C78:C83"/>
    <mergeCell ref="D78:D83"/>
    <mergeCell ref="E78:E83"/>
    <mergeCell ref="G78:G83"/>
    <mergeCell ref="H75:H77"/>
    <mergeCell ref="I75:I77"/>
    <mergeCell ref="J75:J77"/>
    <mergeCell ref="N75:N77"/>
    <mergeCell ref="O75:O77"/>
    <mergeCell ref="P75:P77"/>
    <mergeCell ref="A75:A77"/>
    <mergeCell ref="B75:B77"/>
    <mergeCell ref="C75:C77"/>
    <mergeCell ref="D75:D77"/>
    <mergeCell ref="E75:E77"/>
    <mergeCell ref="G75:G77"/>
    <mergeCell ref="H68:H74"/>
    <mergeCell ref="I68:I74"/>
    <mergeCell ref="J68:J74"/>
    <mergeCell ref="N68:N74"/>
    <mergeCell ref="O68:O74"/>
    <mergeCell ref="P68:P74"/>
    <mergeCell ref="A68:A74"/>
    <mergeCell ref="B68:B74"/>
    <mergeCell ref="C68:C74"/>
    <mergeCell ref="D68:D74"/>
    <mergeCell ref="E68:E74"/>
    <mergeCell ref="G68:G74"/>
    <mergeCell ref="H62:H67"/>
    <mergeCell ref="I62:I67"/>
    <mergeCell ref="J62:J67"/>
    <mergeCell ref="N62:N67"/>
    <mergeCell ref="O62:O67"/>
    <mergeCell ref="P62:P67"/>
    <mergeCell ref="H57:H61"/>
    <mergeCell ref="J57:J61"/>
    <mergeCell ref="N57:N61"/>
    <mergeCell ref="P57:P61"/>
    <mergeCell ref="A62:A67"/>
    <mergeCell ref="B62:B67"/>
    <mergeCell ref="C62:C67"/>
    <mergeCell ref="D62:D67"/>
    <mergeCell ref="E62:E67"/>
    <mergeCell ref="G62:G67"/>
    <mergeCell ref="A57:A61"/>
    <mergeCell ref="B57:B61"/>
    <mergeCell ref="C57:C61"/>
    <mergeCell ref="D57:D61"/>
    <mergeCell ref="E57:E61"/>
    <mergeCell ref="G57:G61"/>
    <mergeCell ref="H47:H56"/>
    <mergeCell ref="I47:I56"/>
    <mergeCell ref="J47:J56"/>
    <mergeCell ref="N47:N56"/>
    <mergeCell ref="O47:O56"/>
    <mergeCell ref="P47:P56"/>
    <mergeCell ref="A47:A56"/>
    <mergeCell ref="B47:B56"/>
    <mergeCell ref="C47:C56"/>
    <mergeCell ref="D47:D56"/>
    <mergeCell ref="E47:E56"/>
    <mergeCell ref="G47:G56"/>
    <mergeCell ref="H36:H46"/>
    <mergeCell ref="I36:I46"/>
    <mergeCell ref="J36:J46"/>
    <mergeCell ref="N36:N46"/>
    <mergeCell ref="O36:O46"/>
    <mergeCell ref="P36:P46"/>
    <mergeCell ref="A36:A46"/>
    <mergeCell ref="B36:B46"/>
    <mergeCell ref="C36:C46"/>
    <mergeCell ref="D36:D46"/>
    <mergeCell ref="E36:E46"/>
    <mergeCell ref="G36:G46"/>
    <mergeCell ref="H31:H35"/>
    <mergeCell ref="I31:I35"/>
    <mergeCell ref="J31:J35"/>
    <mergeCell ref="N31:N35"/>
    <mergeCell ref="O31:O35"/>
    <mergeCell ref="P31:P35"/>
    <mergeCell ref="A31:A35"/>
    <mergeCell ref="B31:B35"/>
    <mergeCell ref="C31:C35"/>
    <mergeCell ref="D31:D35"/>
    <mergeCell ref="E31:E35"/>
    <mergeCell ref="G31:G35"/>
    <mergeCell ref="A1:P1"/>
    <mergeCell ref="A2:B2"/>
    <mergeCell ref="D2:G2"/>
    <mergeCell ref="H2:J2"/>
    <mergeCell ref="K2:M2"/>
    <mergeCell ref="N2:P2"/>
  </mergeCells>
  <dataValidations count="34">
    <dataValidation type="list" allowBlank="1" showInputMessage="1" showErrorMessage="1" sqref="C296:C297 C299:C307 C279:C294 C521:C527" xr:uid="{73743D85-08F0-4936-B1F2-FF3B50933537}">
      <formula1>$AJ$57:$AJ$60</formula1>
    </dataValidation>
    <dataValidation type="list" allowBlank="1" showInputMessage="1" showErrorMessage="1" sqref="C266 C270" xr:uid="{04B96ACB-A1B5-47A7-812D-AE9D6817B8EC}">
      <formula1>$AI$64:$AI$67</formula1>
    </dataValidation>
    <dataValidation type="list" allowBlank="1" showInputMessage="1" showErrorMessage="1" sqref="P239:P241" xr:uid="{488CA726-FC0D-43CA-B952-EE1C37D78924}">
      <formula1>$DY$16:$DY$16</formula1>
    </dataValidation>
    <dataValidation type="list" allowBlank="1" showInputMessage="1" showErrorMessage="1" sqref="C239:C257" xr:uid="{9BEC8951-6E22-4662-9CDC-4EBF4C8A1BE8}">
      <formula1>$AJ$58:$AJ$61</formula1>
    </dataValidation>
    <dataValidation type="list" allowBlank="1" showInputMessage="1" showErrorMessage="1" sqref="N239:N257" xr:uid="{2EF61366-1D61-4373-B3A8-1A07CFE18253}">
      <formula1>$DY$3:$DY$10</formula1>
    </dataValidation>
    <dataValidation type="list" allowBlank="1" showInputMessage="1" showErrorMessage="1" sqref="C229:C230" xr:uid="{8D28CDA5-0662-469D-9B0C-14CFEBC4A5F7}">
      <formula1>$S$53:$S$56</formula1>
    </dataValidation>
    <dataValidation type="list" allowBlank="1" showInputMessage="1" showErrorMessage="1" sqref="P229:P230" xr:uid="{CB9158DC-C4BC-4E2D-BCAA-AF701225D96E}">
      <formula1>$DH$8:$DH$9</formula1>
    </dataValidation>
    <dataValidation type="list" allowBlank="1" showInputMessage="1" showErrorMessage="1" sqref="C231 C233:C234" xr:uid="{E67D875B-7710-4F8F-A838-413F11E407AE}">
      <formula1>$S$51:$S$54</formula1>
    </dataValidation>
    <dataValidation type="list" allowBlank="1" showInputMessage="1" showErrorMessage="1" sqref="N232:N238" xr:uid="{9324B19D-BBF1-449B-A00E-DD46F746A161}">
      <formula1>$DH$3:$DH$5</formula1>
    </dataValidation>
    <dataValidation type="list" allowBlank="1" showInputMessage="1" showErrorMessage="1" sqref="C232 C235:C238" xr:uid="{B5711439-C827-4426-BC76-47CFAB506698}">
      <formula1>$S$47:$S$50</formula1>
    </dataValidation>
    <dataValidation operator="greaterThanOrEqual" allowBlank="1" showInputMessage="1" showErrorMessage="1" sqref="K205:K207 K210:K211" xr:uid="{23FC4914-521F-46C0-88E2-E5170BF2DDE2}"/>
    <dataValidation type="decimal" operator="greaterThanOrEqual" allowBlank="1" showInputMessage="1" showErrorMessage="1" sqref="G207:G208 G210:G211 O310:O326 O329:O409 O507:O517 O411:O505" xr:uid="{7A7008B4-83CC-4092-85A4-4D6BFA21455E}">
      <formula1>0</formula1>
    </dataValidation>
    <dataValidation type="list" allowBlank="1" showInputMessage="1" showErrorMessage="1" sqref="C202:C211" xr:uid="{CC2A6B96-B4BE-4CF1-80C1-AC9AB9766B17}">
      <formula1>$X$62:$X$65</formula1>
    </dataValidation>
    <dataValidation type="list" allowBlank="1" showInputMessage="1" showErrorMessage="1" sqref="N202:N211" xr:uid="{A7A80EAD-AD91-4BE0-A4E7-4FF20E466D72}">
      <formula1>$DR$3:$DR$51</formula1>
    </dataValidation>
    <dataValidation type="list" allowBlank="1" showInputMessage="1" showErrorMessage="1" sqref="C185:C201" xr:uid="{4250F935-1FC6-4869-8C90-49E7C22A72E1}">
      <formula1>$AH$53:$AH$56</formula1>
    </dataValidation>
    <dataValidation type="list" allowBlank="1" showInputMessage="1" showErrorMessage="1" sqref="C167:C183 C219:C228" xr:uid="{CAEB2A9A-B216-4373-B342-8051E825F32C}">
      <formula1>$AJ$55:$AJ$58</formula1>
    </dataValidation>
    <dataValidation type="list" allowBlank="1" showInputMessage="1" showErrorMessage="1" sqref="P122:P166" xr:uid="{3877A67B-C956-4468-AB71-9AA1EC897C8B}">
      <formula1>$DY$7:$DY$8</formula1>
    </dataValidation>
    <dataValidation type="list" allowBlank="1" showInputMessage="1" showErrorMessage="1" sqref="C122:C166" xr:uid="{B6DD4AD4-8226-4127-8E88-64963FE9122E}">
      <formula1>$AJ$47:$AJ$48</formula1>
    </dataValidation>
    <dataValidation type="list" allowBlank="1" showInputMessage="1" showErrorMessage="1" sqref="N122:N166" xr:uid="{077462CE-9EC0-4088-B165-D89A20567558}">
      <formula1>$DY$3:$DY$4</formula1>
    </dataValidation>
    <dataValidation type="list" allowBlank="1" showInputMessage="1" showErrorMessage="1" sqref="K142:K146" xr:uid="{DA0FD18B-E509-4475-8B3A-57437AB1F93E}">
      <formula1>INDIRECT("_"&amp;$P142)</formula1>
    </dataValidation>
    <dataValidation type="list" allowBlank="1" showInputMessage="1" showErrorMessage="1" sqref="P93" xr:uid="{3005E679-FB92-4726-BC60-56B521988C0D}">
      <formula1>$DY$9:$DY$9</formula1>
    </dataValidation>
    <dataValidation type="list" allowBlank="1" showInputMessage="1" showErrorMessage="1" sqref="C93:C121" xr:uid="{39B4BB57-4D9A-474B-A071-E87ACAF66320}">
      <formula1>$AJ$49:$AJ$52</formula1>
    </dataValidation>
    <dataValidation type="list" allowBlank="1" showInputMessage="1" showErrorMessage="1" sqref="P68 P31 P62 P84 P78 P47 P36" xr:uid="{FAD8AECD-276B-4AB8-853E-EE253F5369FC}">
      <formula1>$DU$35:$DU$41</formula1>
    </dataValidation>
    <dataValidation type="list" allowBlank="1" showInputMessage="1" showErrorMessage="1" sqref="N68 N36 N47 N78 N62 N31 N57" xr:uid="{4E0E034B-CDB1-4DDD-842F-A98F2B0E63B1}">
      <formula1>$DU$3:$DU$19</formula1>
    </dataValidation>
    <dataValidation type="list" allowBlank="1" showInputMessage="1" showErrorMessage="1" sqref="C62 C31 C36 C47 C84 C68:C75 C78 P202:P211" xr:uid="{A5927E96-E311-4362-9C2F-3C175DF66C0D}">
      <formula1>#REF!</formula1>
    </dataValidation>
    <dataValidation type="list" allowBlank="1" showInputMessage="1" showErrorMessage="1" sqref="P4:P30 P167 P183:P185 P212:P228 P258 P266 P262 P279:P308" xr:uid="{8F128B1D-07A9-42DC-B0B1-01331F5F6DFA}">
      <formula1>$DY$9:$DY$10</formula1>
    </dataValidation>
    <dataValidation type="list" allowBlank="1" showInputMessage="1" showErrorMessage="1" sqref="N4:N30 N93:N121 N167:N201 N212:N228 N258 N274 N270 N266 N262 N279:N308" xr:uid="{4681C66D-956F-483A-B89F-9C41C6315975}">
      <formula1>$DY$3:$DY$6</formula1>
    </dataValidation>
    <dataValidation type="list" allowBlank="1" showInputMessage="1" showErrorMessage="1" sqref="C4:C30 C212:C218 C258 C274 C262" xr:uid="{A38DAD1A-6F89-4D31-B158-4BE6EBB83C17}">
      <formula1>$AJ$53:$AJ$56</formula1>
    </dataValidation>
    <dataValidation type="list" allowBlank="1" showInputMessage="1" showErrorMessage="1" sqref="A309:B520" xr:uid="{66424362-C19C-48C9-BD87-DCF27DA6D710}">
      <formula1>#REF!</formula1>
    </dataValidation>
    <dataValidation type="list" allowBlank="1" showInputMessage="1" showErrorMessage="1" sqref="N309:N520" xr:uid="{C2378DCF-7FE4-4BA9-B8A8-CB61830259F1}">
      <formula1>$DY$3:$DY$5</formula1>
    </dataValidation>
    <dataValidation type="list" allowBlank="1" showInputMessage="1" showErrorMessage="1" sqref="C309:C520" xr:uid="{332F399E-EB03-40E4-9FE7-066FD8609C86}">
      <formula1>$AJ$95:$AJ$97</formula1>
    </dataValidation>
    <dataValidation type="list" allowBlank="1" showInputMessage="1" showErrorMessage="1" sqref="P309:P332" xr:uid="{82C6430B-7143-48A9-89E7-77EE11A85D08}">
      <formula1>$DY$8:$DY$9</formula1>
    </dataValidation>
    <dataValidation type="list" allowBlank="1" showInputMessage="1" showErrorMessage="1" sqref="P521" xr:uid="{3A8C51B8-8EA1-4C62-B57A-E33754910EF6}">
      <formula1>$DY$11:$DY$12</formula1>
    </dataValidation>
    <dataValidation type="list" allowBlank="1" showInputMessage="1" showErrorMessage="1" sqref="N521:N527" xr:uid="{9376C4F4-39E2-40B1-ACF6-379DACB319D3}">
      <formula1>$DY$3:$DY$7</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3B864-6E8E-4FDC-BF6C-F030756CC0BB}">
  <dimension ref="A1"/>
  <sheetViews>
    <sheetView workbookViewId="0">
      <selection activeCell="M5" sqref="M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Plan_de_ accción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PLANEA_SANDRA</dc:creator>
  <cp:lastModifiedBy>PLANEA_SANDRA</cp:lastModifiedBy>
  <dcterms:created xsi:type="dcterms:W3CDTF">2023-01-30T20:41:06Z</dcterms:created>
  <dcterms:modified xsi:type="dcterms:W3CDTF">2023-01-31T21:49:17Z</dcterms:modified>
</cp:coreProperties>
</file>